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trans\Documents\Steph\Business\A - Anakelogy\Anankelogy Foundation\Responsivism\Vulnerably Responsive\"/>
    </mc:Choice>
  </mc:AlternateContent>
  <xr:revisionPtr revIDLastSave="0" documentId="13_ncr:1_{D72F0CBA-53DD-4F16-878A-DB95E24B83F9}" xr6:coauthVersionLast="47" xr6:coauthVersionMax="47" xr10:uidLastSave="{00000000-0000-0000-0000-000000000000}"/>
  <bookViews>
    <workbookView xWindow="-110" yWindow="-110" windowWidth="19420" windowHeight="10300" xr2:uid="{FCAB6FBC-166B-445A-B199-490561790BCB}"/>
  </bookViews>
  <sheets>
    <sheet name="VO" sheetId="1" r:id="rId1"/>
    <sheet name="log" sheetId="2" r:id="rId2"/>
    <sheet name="save" sheetId="3" r:id="rId3"/>
  </sheets>
  <definedNames>
    <definedName name="_xlnm.Print_Area" localSheetId="2">save!$A$1:$N$133</definedName>
    <definedName name="_xlnm.Print_Area" localSheetId="0">VO!$A$1:$N$241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9" i="1" l="1"/>
  <c r="C27" i="1"/>
  <c r="C25" i="1"/>
  <c r="C23" i="1"/>
  <c r="C21" i="1"/>
  <c r="C19" i="1"/>
  <c r="C17" i="1"/>
  <c r="C26" i="1"/>
  <c r="C24" i="1"/>
  <c r="C22" i="1"/>
  <c r="C20" i="1"/>
  <c r="C18" i="1"/>
  <c r="C16" i="1"/>
  <c r="C15" i="1"/>
  <c r="C14" i="1"/>
  <c r="B12" i="1"/>
  <c r="G896" i="1"/>
  <c r="B172" i="1" s="1"/>
  <c r="F896" i="1"/>
  <c r="B171" i="1" s="1"/>
  <c r="B94" i="1"/>
  <c r="A8" i="2"/>
  <c r="A10" i="2" s="1"/>
  <c r="A12" i="2" s="1"/>
  <c r="A14" i="2" s="1"/>
  <c r="A16" i="2" s="1"/>
  <c r="A18" i="2" s="1"/>
  <c r="A20" i="2" s="1"/>
  <c r="A22" i="2" s="1"/>
  <c r="A24" i="2" s="1"/>
  <c r="A26" i="2" s="1"/>
  <c r="A28" i="2" s="1"/>
  <c r="A30" i="2" s="1"/>
  <c r="K896" i="1"/>
  <c r="C896" i="1"/>
  <c r="G903" i="1" s="1"/>
  <c r="B906" i="1"/>
  <c r="B904" i="1"/>
  <c r="B902" i="1"/>
  <c r="B900" i="1"/>
  <c r="H896" i="1"/>
  <c r="D896" i="1"/>
  <c r="K189" i="1"/>
  <c r="K190" i="1"/>
  <c r="K191" i="1"/>
  <c r="K192" i="1"/>
  <c r="K188" i="1"/>
  <c r="G189" i="1"/>
  <c r="G190" i="1"/>
  <c r="G191" i="1"/>
  <c r="G192" i="1"/>
  <c r="G188" i="1"/>
  <c r="C189" i="1"/>
  <c r="C190" i="1"/>
  <c r="C191" i="1"/>
  <c r="C192" i="1"/>
  <c r="C188" i="1"/>
  <c r="L165" i="1"/>
  <c r="L166" i="1"/>
  <c r="L167" i="1"/>
  <c r="L168" i="1"/>
  <c r="I165" i="1"/>
  <c r="I166" i="1"/>
  <c r="I167" i="1"/>
  <c r="I168" i="1"/>
  <c r="F165" i="1"/>
  <c r="F166" i="1"/>
  <c r="F167" i="1"/>
  <c r="F168" i="1"/>
  <c r="L164" i="1"/>
  <c r="I164" i="1"/>
  <c r="F164" i="1"/>
  <c r="C165" i="1"/>
  <c r="C166" i="1"/>
  <c r="C167" i="1"/>
  <c r="C168" i="1"/>
  <c r="C164" i="1"/>
  <c r="J851" i="1"/>
  <c r="J850" i="1"/>
  <c r="J849" i="1"/>
  <c r="J848" i="1"/>
  <c r="C871" i="1"/>
  <c r="D871" i="1" s="1"/>
  <c r="D125" i="1" s="1"/>
  <c r="J852" i="1" s="1"/>
  <c r="B121" i="1"/>
  <c r="C843" i="1"/>
  <c r="B119" i="1" s="1"/>
  <c r="J825" i="1"/>
  <c r="J824" i="1"/>
  <c r="J823" i="1"/>
  <c r="J822" i="1"/>
  <c r="B115" i="1"/>
  <c r="J746" i="1"/>
  <c r="J743" i="1"/>
  <c r="J744" i="1"/>
  <c r="J745" i="1"/>
  <c r="J742" i="1"/>
  <c r="J738" i="1"/>
  <c r="J739" i="1"/>
  <c r="J740" i="1"/>
  <c r="J741" i="1"/>
  <c r="J737" i="1"/>
  <c r="B106" i="1"/>
  <c r="F103" i="1"/>
  <c r="D103" i="1"/>
  <c r="B101" i="1"/>
  <c r="L696" i="1"/>
  <c r="B98" i="1" s="1"/>
  <c r="J94" i="1"/>
  <c r="F901" i="1" l="1"/>
  <c r="D901" i="1" s="1"/>
  <c r="B175" i="1" s="1"/>
  <c r="D903" i="1"/>
  <c r="B177" i="1" s="1"/>
  <c r="G905" i="1"/>
  <c r="J853" i="1"/>
  <c r="J854" i="1" s="1"/>
  <c r="M859" i="1" s="1"/>
  <c r="J859" i="1" s="1"/>
  <c r="B125" i="1"/>
  <c r="D843" i="1"/>
  <c r="D119" i="1" s="1"/>
  <c r="J747" i="1"/>
  <c r="J748" i="1" s="1"/>
  <c r="M753" i="1" s="1"/>
  <c r="J753" i="1" s="1"/>
  <c r="J755" i="1" s="1"/>
  <c r="B107" i="1" s="1"/>
  <c r="G907" i="1" l="1"/>
  <c r="D907" i="1" s="1"/>
  <c r="B181" i="1" s="1"/>
  <c r="D905" i="1"/>
  <c r="B179" i="1" s="1"/>
  <c r="J861" i="1"/>
  <c r="B122" i="1" s="1"/>
  <c r="J826" i="1"/>
  <c r="J827" i="1" s="1"/>
  <c r="J828" i="1" s="1"/>
  <c r="M833" i="1" s="1"/>
  <c r="J833" i="1" s="1"/>
  <c r="J835" i="1" s="1"/>
  <c r="B116" i="1" s="1"/>
  <c r="B673" i="1" l="1"/>
  <c r="T673" i="1" s="1"/>
  <c r="B678" i="1"/>
  <c r="B677" i="1" s="1"/>
  <c r="B676" i="1" s="1"/>
  <c r="B675" i="1" s="1"/>
  <c r="B674" i="1" s="1"/>
  <c r="G86" i="1"/>
  <c r="G85" i="1"/>
  <c r="G82" i="1"/>
  <c r="G81" i="1"/>
  <c r="G78" i="1"/>
  <c r="G77" i="1"/>
  <c r="G74" i="1"/>
  <c r="G73" i="1"/>
  <c r="G70" i="1"/>
  <c r="G69" i="1"/>
  <c r="B84" i="1"/>
  <c r="B80" i="1"/>
  <c r="B76" i="1"/>
  <c r="B72" i="1"/>
  <c r="C951" i="1"/>
  <c r="E972" i="1" s="1"/>
  <c r="G65" i="1"/>
  <c r="B68" i="1"/>
  <c r="B64" i="1"/>
  <c r="E894" i="1"/>
  <c r="E893" i="1"/>
  <c r="E892" i="1"/>
  <c r="E891" i="1"/>
  <c r="E890" i="1"/>
  <c r="E889" i="1"/>
  <c r="E888" i="1"/>
  <c r="E887" i="1"/>
  <c r="E886" i="1"/>
  <c r="E885" i="1"/>
  <c r="E884" i="1"/>
  <c r="E883" i="1"/>
  <c r="E882" i="1"/>
  <c r="E881" i="1"/>
  <c r="E880" i="1"/>
  <c r="E879" i="1"/>
  <c r="E878" i="1"/>
  <c r="E877" i="1"/>
  <c r="E876" i="1"/>
  <c r="E875" i="1"/>
  <c r="E896" i="1" l="1"/>
  <c r="E170" i="1" s="1"/>
  <c r="D673" i="1"/>
  <c r="D674" i="1" s="1"/>
  <c r="J673" i="1"/>
  <c r="J676" i="1" s="1"/>
  <c r="M673" i="1"/>
  <c r="M679" i="1" s="1"/>
  <c r="Q673" i="1"/>
  <c r="Q674" i="1" s="1"/>
  <c r="D677" i="1"/>
  <c r="T679" i="1"/>
  <c r="T675" i="1"/>
  <c r="T678" i="1"/>
  <c r="T674" i="1"/>
  <c r="T677" i="1"/>
  <c r="T676" i="1"/>
  <c r="G673" i="1"/>
  <c r="D676" i="1"/>
  <c r="D675" i="1" l="1"/>
  <c r="D679" i="1"/>
  <c r="C680" i="1" s="1"/>
  <c r="J677" i="1"/>
  <c r="D678" i="1"/>
  <c r="C681" i="1" s="1"/>
  <c r="J674" i="1"/>
  <c r="I680" i="1" s="1"/>
  <c r="J679" i="1"/>
  <c r="J675" i="1"/>
  <c r="I681" i="1" s="1"/>
  <c r="J678" i="1"/>
  <c r="Q675" i="1"/>
  <c r="M674" i="1"/>
  <c r="Q679" i="1"/>
  <c r="M677" i="1"/>
  <c r="M676" i="1"/>
  <c r="Q676" i="1"/>
  <c r="Q678" i="1"/>
  <c r="M675" i="1"/>
  <c r="M678" i="1"/>
  <c r="Q677" i="1"/>
  <c r="P681" i="1"/>
  <c r="P680" i="1"/>
  <c r="L681" i="1"/>
  <c r="L680" i="1"/>
  <c r="S681" i="1"/>
  <c r="S680" i="1"/>
  <c r="G679" i="1"/>
  <c r="G675" i="1"/>
  <c r="F681" i="1" s="1"/>
  <c r="G678" i="1"/>
  <c r="F680" i="1" s="1"/>
  <c r="G674" i="1"/>
  <c r="G677" i="1"/>
  <c r="G676" i="1"/>
  <c r="C683" i="1" l="1"/>
  <c r="I683" i="1"/>
  <c r="P683" i="1"/>
  <c r="V681" i="1"/>
  <c r="M56" i="1" s="1"/>
  <c r="L683" i="1"/>
  <c r="S683" i="1"/>
  <c r="F683" i="1"/>
  <c r="V680" i="1"/>
  <c r="M61" i="1" l="1"/>
  <c r="M58" i="1"/>
  <c r="M62" i="1"/>
  <c r="M60" i="1"/>
  <c r="M57" i="1"/>
  <c r="M59" i="1"/>
  <c r="M53" i="1"/>
  <c r="M55" i="1"/>
  <c r="M54" i="1"/>
  <c r="V683" i="1"/>
  <c r="K61" i="1"/>
  <c r="K60" i="1"/>
  <c r="K62" i="1"/>
  <c r="K57" i="1"/>
  <c r="K56" i="1"/>
  <c r="K58" i="1"/>
  <c r="K53" i="1"/>
  <c r="K59" i="1"/>
  <c r="K54" i="1"/>
  <c r="K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 Turner</author>
  </authors>
  <commentList>
    <comment ref="B196" authorId="0" shapeId="0" xr:uid="{24A99CCE-BA94-45AA-BD06-B9B37837DFEE}">
      <text>
        <r>
          <rPr>
            <sz val="9"/>
            <color indexed="81"/>
            <rFont val="Tahoma"/>
            <family val="2"/>
          </rPr>
          <t xml:space="preserve">
</t>
        </r>
        <r>
          <rPr>
            <b/>
            <sz val="13"/>
            <color indexed="17"/>
            <rFont val="Tahoma"/>
            <family val="2"/>
          </rPr>
          <t>Defensiveness from Trauma: Forging diamonds from intense pressures</t>
        </r>
        <r>
          <rPr>
            <sz val="9"/>
            <color indexed="17"/>
            <rFont val="Tahoma"/>
            <family val="2"/>
          </rPr>
          <t xml:space="preserve">
</t>
        </r>
        <r>
          <rPr>
            <sz val="11"/>
            <color indexed="17"/>
            <rFont val="Tahoma"/>
            <family val="2"/>
          </rPr>
          <t>Defensiveness does not necessarily point to a choice to be untrusting. Rather, it could be easily provoked because of unhealed trauma.
Think of trauma as your body's utmost caution to not get hurt or damaged like 'that' again. The hypervigilance of your trauma tries to protect you, albeit in sometimes overprotective ways. That easily risks shutting down the very connections you need to heal such trauma.
Let your trauma's warning come to your awareness as your sharing partner demonstrates their unwavering support. Then let it pass through you when you recognize it does not properly serve you in this moment.
You can dig deeper into uncomfortable layers of trauma by applying the skills of Resilient Responsiveness. Gradually, painstakingly. The pain is not the problem as much as the apparent persisting threats your pain exists to report. Let's address those threats, or misinterpreted threats, and find the best way to remove them.
The further you can unearth your painful experiences and reinterpret them from this mutual support process, the more of your lingering trauma can finally heal. And the less your defensiveness will be so easily triggered. It's time to heal with the power of love.
2 CAVEATS
1. Do not try this process with the person your experience attributes the trauma.
2. Seek a competent counselor to help guide you through this touchy process.</t>
        </r>
        <r>
          <rPr>
            <sz val="11"/>
            <color indexed="81"/>
            <rFont val="Tahoma"/>
            <family val="2"/>
          </rPr>
          <t xml:space="preserve">
</t>
        </r>
      </text>
    </comment>
    <comment ref="M222" authorId="0" shapeId="0" xr:uid="{7131D748-3CCB-423C-9727-676B8100EA2C}">
      <text>
        <r>
          <rPr>
            <sz val="11"/>
            <color indexed="81"/>
            <rFont val="Tahoma"/>
            <family val="2"/>
          </rPr>
          <t>Begin by testing the waters. You start relatively in shallow territory. You build upon the confidence gained to reveal even more. Each cycle digs a little deeper. Until either of you cannot go any deeper. Respect your gut instincts not to go too fast. Savor the richness of the meaningful moment. Save something for next time.</t>
        </r>
      </text>
    </comment>
  </commentList>
</comments>
</file>

<file path=xl/sharedStrings.xml><?xml version="1.0" encoding="utf-8"?>
<sst xmlns="http://schemas.openxmlformats.org/spreadsheetml/2006/main" count="575" uniqueCount="509">
  <si>
    <r>
      <rPr>
        <b/>
        <sz val="24"/>
        <color rgb="FFB4FFC8"/>
        <rFont val="Tahoma"/>
        <family val="2"/>
      </rPr>
      <t>Anankelogy</t>
    </r>
    <r>
      <rPr>
        <b/>
        <sz val="24"/>
        <color theme="0" tint="-4.9989318521683403E-2"/>
        <rFont val="Tahoma"/>
        <family val="2"/>
      </rPr>
      <t xml:space="preserve"> </t>
    </r>
    <r>
      <rPr>
        <b/>
        <sz val="24"/>
        <color rgb="FFDEAFEB"/>
        <rFont val="Tahoma"/>
        <family val="2"/>
      </rPr>
      <t>Foundation</t>
    </r>
  </si>
  <si>
    <t>#</t>
  </si>
  <si>
    <t>$</t>
  </si>
  <si>
    <t>Vulnerably</t>
  </si>
  <si>
    <t>Responsive</t>
  </si>
  <si>
    <t>Fear of rejection</t>
  </si>
  <si>
    <t>Fear of unqualified acceptance</t>
  </si>
  <si>
    <t>It's meaning to me not appreciated</t>
  </si>
  <si>
    <t>Being taken for granted</t>
  </si>
  <si>
    <t>Dismissiveness</t>
  </si>
  <si>
    <t>Evoking fear or anger</t>
  </si>
  <si>
    <t>Provoking defensiveness</t>
  </si>
  <si>
    <t>Being misunderstood</t>
  </si>
  <si>
    <t>Becoming politicized</t>
  </si>
  <si>
    <t>Not being remembered</t>
  </si>
  <si>
    <t>Becoming mischaracterized</t>
  </si>
  <si>
    <t>Told I'm accepted, but only shallowly</t>
  </si>
  <si>
    <t>Who I am goes against your beliefs</t>
  </si>
  <si>
    <t>Being told I am disgusting</t>
  </si>
  <si>
    <t>Being ignored</t>
  </si>
  <si>
    <t>Not getting an appropriate response</t>
  </si>
  <si>
    <t>Disrespected</t>
  </si>
  <si>
    <t>Fear of being patronized</t>
  </si>
  <si>
    <t>Fear of silent treatment</t>
  </si>
  <si>
    <t>Fear of my secret being told to others</t>
  </si>
  <si>
    <t>Dread of rumors</t>
  </si>
  <si>
    <t>Fear of being scorned</t>
  </si>
  <si>
    <t>Fear of being told it doesn't really matter</t>
  </si>
  <si>
    <t>Fear of my defenses being triggered</t>
  </si>
  <si>
    <t>Dread of being exposed</t>
  </si>
  <si>
    <t>Wary that I'm really being accepted</t>
  </si>
  <si>
    <t>Dread you won't take the time to listen</t>
  </si>
  <si>
    <t>Unknown anxiety</t>
  </si>
  <si>
    <t>Risk of retraumatization</t>
  </si>
  <si>
    <t>Risk of hurting others</t>
  </si>
  <si>
    <t>Dread of being overwhelmed by emotions</t>
  </si>
  <si>
    <t>Guilt</t>
  </si>
  <si>
    <t>Regret</t>
  </si>
  <si>
    <t>Discouragement</t>
  </si>
  <si>
    <t>Underappreciated</t>
  </si>
  <si>
    <t>Watered down</t>
  </si>
  <si>
    <t>Might provoke your anger</t>
  </si>
  <si>
    <t>Might provoke your jealousy</t>
  </si>
  <si>
    <t>Might provoke your disgust</t>
  </si>
  <si>
    <t>Might provoke your doubt in me</t>
  </si>
  <si>
    <t>Might change your view of me</t>
  </si>
  <si>
    <t>You might ignore me or avoid me</t>
  </si>
  <si>
    <t>Will be taken seriously</t>
  </si>
  <si>
    <t>Might be taken too seriously</t>
  </si>
  <si>
    <t>Might lose your respect for me</t>
  </si>
  <si>
    <t>Taken out of context</t>
  </si>
  <si>
    <t>Already twisted out of context</t>
  </si>
  <si>
    <t>Cannot find the words for this</t>
  </si>
  <si>
    <t>Could change your beliefs about me</t>
  </si>
  <si>
    <t>Might be too much info about me</t>
  </si>
  <si>
    <t>Too much to handle</t>
  </si>
  <si>
    <t>Think I'm just making this up</t>
  </si>
  <si>
    <t>Might accuse me of lying</t>
  </si>
  <si>
    <t>Might accuse me of exaggerating</t>
  </si>
  <si>
    <t>Might think I'm grandiose</t>
  </si>
  <si>
    <t>Might think I'm making too much of this</t>
  </si>
  <si>
    <t>Might think I'm sounding selfish</t>
  </si>
  <si>
    <t>Might think I'm being disrespectful</t>
  </si>
  <si>
    <t>You might think less of me</t>
  </si>
  <si>
    <t>You might think I'm making excuses</t>
  </si>
  <si>
    <t>You might have me arrested</t>
  </si>
  <si>
    <t>You might have me committed</t>
  </si>
  <si>
    <t>You might coerce me to go to therapy</t>
  </si>
  <si>
    <t>You might spill my secrets</t>
  </si>
  <si>
    <t>You might misunderstand me</t>
  </si>
  <si>
    <t>You might misquote me</t>
  </si>
  <si>
    <t>I can't risk rejection</t>
  </si>
  <si>
    <t>You might be little me</t>
  </si>
  <si>
    <t>You might spread rumors about me</t>
  </si>
  <si>
    <t>You might laugh at me</t>
  </si>
  <si>
    <t>You might try to change me</t>
  </si>
  <si>
    <t>You might impose your religion on me</t>
  </si>
  <si>
    <t>You might impose your beliefs on me</t>
  </si>
  <si>
    <t>You might hate me</t>
  </si>
  <si>
    <t>You might give me false promises</t>
  </si>
  <si>
    <t>You might say one thing but mean another</t>
  </si>
  <si>
    <t>You might make too much of it</t>
  </si>
  <si>
    <t>You might think I'm holding back something</t>
  </si>
  <si>
    <t>OTHER: ___________</t>
  </si>
  <si>
    <t>no apparent harm</t>
  </si>
  <si>
    <t>no one asked</t>
  </si>
  <si>
    <t>could not risk rejection</t>
  </si>
  <si>
    <t>did not think anyone would care</t>
  </si>
  <si>
    <t>fear of misconception</t>
  </si>
  <si>
    <t>already misinterpreted</t>
  </si>
  <si>
    <t>was not my fault</t>
  </si>
  <si>
    <t>assumed others took care of it</t>
  </si>
  <si>
    <t>I meant well</t>
  </si>
  <si>
    <t>acted out of desperation</t>
  </si>
  <si>
    <t>trying to avoid the thing</t>
  </si>
  <si>
    <t>mostly someone else's fault</t>
  </si>
  <si>
    <t>was not my responsibility</t>
  </si>
  <si>
    <t>regrettably following the wrong direction</t>
  </si>
  <si>
    <t>following what someone else was doing</t>
  </si>
  <si>
    <t>did not know what I was doing</t>
  </si>
  <si>
    <t>trying to please someone</t>
  </si>
  <si>
    <t>did not realize my mistakes until too late</t>
  </si>
  <si>
    <t>did it for someone else</t>
  </si>
  <si>
    <t>misunderstood what I was supposed to do</t>
  </si>
  <si>
    <t>Admitting to trying to deceive someone</t>
  </si>
  <si>
    <t>Stealing from someone</t>
  </si>
  <si>
    <t>Shoplifting</t>
  </si>
  <si>
    <t>Hitting someone</t>
  </si>
  <si>
    <t>Taking home an item from work</t>
  </si>
  <si>
    <t>Hiding a personal failure</t>
  </si>
  <si>
    <t>Accidentally harming another</t>
  </si>
  <si>
    <t>Hit and run of parked vehicle</t>
  </si>
  <si>
    <t>Embarrassing moments</t>
  </si>
  <si>
    <t>Undisclosed ailment</t>
  </si>
  <si>
    <t>Other</t>
  </si>
  <si>
    <t>Acknowledging that I lied</t>
  </si>
  <si>
    <t>Admitting my greatest regret in life</t>
  </si>
  <si>
    <t>My biggest doubts</t>
  </si>
  <si>
    <t>Not doing something I promised</t>
  </si>
  <si>
    <t>Sharing my most traumatic experience</t>
  </si>
  <si>
    <t>Revealing a deeply personal part about myself</t>
  </si>
  <si>
    <t>Sharing a personal secret</t>
  </si>
  <si>
    <t>Revealing my greatest fear</t>
  </si>
  <si>
    <t>Something I never told anyone before</t>
  </si>
  <si>
    <t>What I wish others knew about me</t>
  </si>
  <si>
    <t>pick something vulnerable about yourself</t>
  </si>
  <si>
    <t>why I haven't told you before</t>
  </si>
  <si>
    <t>other</t>
  </si>
  <si>
    <t>didin't think you cared</t>
  </si>
  <si>
    <t>feared your rejection</t>
  </si>
  <si>
    <t>avoided your anger</t>
  </si>
  <si>
    <t>felt you already knew</t>
  </si>
  <si>
    <t>protecting my privacy</t>
  </si>
  <si>
    <t>respecting another's privacy</t>
  </si>
  <si>
    <t>feared it'd be used against me</t>
  </si>
  <si>
    <t>tried to put it behind me</t>
  </si>
  <si>
    <t>feared you ask too many questions</t>
  </si>
  <si>
    <t>feared you'd tell others</t>
  </si>
  <si>
    <t>feared you'd lose respect for me</t>
  </si>
  <si>
    <t>still embarrassed about it</t>
  </si>
  <si>
    <t>you'd miss its meaning to me</t>
  </si>
  <si>
    <t>might spoil my image</t>
  </si>
  <si>
    <t>feared you wouldn't believe me</t>
  </si>
  <si>
    <t>couldn't explain why</t>
  </si>
  <si>
    <t>feared being reported to authorities</t>
  </si>
  <si>
    <t>couldn't risk exposure</t>
  </si>
  <si>
    <t>feared you wouldn't take me seriously</t>
  </si>
  <si>
    <t>you were dismissive last time I tried</t>
  </si>
  <si>
    <t>reason realized</t>
  </si>
  <si>
    <t>reason not realized</t>
  </si>
  <si>
    <t>didn't think you would listen</t>
  </si>
  <si>
    <t>SECRETS</t>
  </si>
  <si>
    <t>FEELINGS</t>
  </si>
  <si>
    <t>THOUGHTS</t>
  </si>
  <si>
    <t>I feel I can safely share with you</t>
  </si>
  <si>
    <t>BODY LANGUAGE</t>
  </si>
  <si>
    <t>OBJECTIVE FACTS</t>
  </si>
  <si>
    <t>Self-disclosure depth</t>
  </si>
  <si>
    <t>gratitude</t>
  </si>
  <si>
    <t>disappointment</t>
  </si>
  <si>
    <t>fear</t>
  </si>
  <si>
    <t>insecurity</t>
  </si>
  <si>
    <t>grace</t>
  </si>
  <si>
    <t>restlessness</t>
  </si>
  <si>
    <t>Apart from unresolved needs, you feel no pain. You indicate this power relation prompts some pain.</t>
  </si>
  <si>
    <t>alienation</t>
  </si>
  <si>
    <t>Apart from a need to connect more deeply with others, you feel no alienation. This power relation impacts your alienation.</t>
  </si>
  <si>
    <t>anger</t>
  </si>
  <si>
    <t>Apart from a need to reject what you find unacceptable, you feel no anger. This power relation elicits your anger.</t>
  </si>
  <si>
    <t>confusion</t>
  </si>
  <si>
    <t>Apart from a need to make sense of something, you feel no confusion. This power relation elicits your confusion.</t>
  </si>
  <si>
    <t>depression</t>
  </si>
  <si>
    <t>Apart from a need to redirect your energies, you feel no depression. This power relation affects your depression.</t>
  </si>
  <si>
    <t>Apart from a need for others to be trustworthy, you feel no disappointment. This situation prompts disappointment.</t>
  </si>
  <si>
    <t>disgust</t>
  </si>
  <si>
    <t>Apart from a need to remove something offensive, you feel no disgust.</t>
  </si>
  <si>
    <t>embarrassment</t>
  </si>
  <si>
    <t>Apart from a need to cover something exposed, you feel no embarrassment. This power relation elicits your embarrassment.</t>
  </si>
  <si>
    <t>Apart from a need to handle something menacing, you feel no fear. This power relation elicits your fear.</t>
  </si>
  <si>
    <t>frustration</t>
  </si>
  <si>
    <t>Apart from a need to have things go as planned, you feel no frustration. This power relation elicits your frustration.</t>
  </si>
  <si>
    <t>grief</t>
  </si>
  <si>
    <t>Apart from a need to adjust to a deep loss, you feel no grief. This power relation elicits your grief.</t>
  </si>
  <si>
    <t>guilt</t>
  </si>
  <si>
    <t>Apart from a need to restore your respect for others, you feel no guilt. This power relation elicits your guilt.</t>
  </si>
  <si>
    <t>Apart from a need to avoid any risk of harm, you feel no insecurity. This power relation elicits your insecurity.</t>
  </si>
  <si>
    <t>jealousy</t>
  </si>
  <si>
    <t>Apart from a need to enjoy what others enjoy, you feel no jealousy. This power relation elicits your jealousy.</t>
  </si>
  <si>
    <t>loneliness</t>
  </si>
  <si>
    <t>Apart from a need to connect with someone, you feel no loneliness. This power relation elicits your loneliness.</t>
  </si>
  <si>
    <t>powerlessness</t>
  </si>
  <si>
    <t>Apart from a need to control your situation, you feel no powerlessness. This power relation elicits your powerlessness.</t>
  </si>
  <si>
    <t>regret</t>
  </si>
  <si>
    <t>Apart from a need to rethink your actions, you feel no regret. This power relation elicits your regret.</t>
  </si>
  <si>
    <t>Apart from a need to promptly get something done, you feel no restlessness. This power relation elicits your restlessness.</t>
  </si>
  <si>
    <t>sadness</t>
  </si>
  <si>
    <t>Apart from a need to deal with some loss, you feel no sadness. This power relation elicits your sadness.</t>
  </si>
  <si>
    <t>shame</t>
  </si>
  <si>
    <t>Apart from a need to guard your social image, you feel no shame. This power relation elicits your shame.</t>
  </si>
  <si>
    <t>stress</t>
  </si>
  <si>
    <t>Apart from a need to meet some high expectation, you feel no stress. This power relation elicits your stress.</t>
  </si>
  <si>
    <t>ungratefulness, entitlement</t>
  </si>
  <si>
    <t>The more you show your thankfulness, the more your needs resolve.</t>
  </si>
  <si>
    <t xml:space="preserve">Orient yourself to make the most of what you receive in life and avoid taking it for granted. Position yourself with your attitude to receive more of what your life requires. Affirm other's generosity toward you. Insist others not take your offerings for granted. Spur their gratitude by refusing their exploitation of your generosity. With more gratitude, observe more needs resolving. </t>
  </si>
  <si>
    <t>Foundational to relating:</t>
  </si>
  <si>
    <t>humility</t>
  </si>
  <si>
    <t>arrogance, hubris, haughtiness</t>
  </si>
  <si>
    <t>The less arrogant you are toward others, the more your needs resolve.</t>
  </si>
  <si>
    <t>Drop any pretense that you know best for others. Don’t cling too tightly to what you think must be good for yourself. Make room for others to face you honestly and interact with you as authentically as possible. Let your pride balance with your capacity to be critiqued. Nurture the humility in others by not provoking their defensiveness, but instead treating them with kindness. With more humility, see more needs resolve.</t>
  </si>
  <si>
    <t>honesty</t>
  </si>
  <si>
    <t>dishonesty, disingenuousness, deceitfulness</t>
  </si>
  <si>
    <t>The more others hear you speak truthfully, the more your needs resolve.</t>
  </si>
  <si>
    <t xml:space="preserve">Say what you need to say without guile. Avoid manipulating others with words you know aren't true. Avoid putting yourself in a situation you feel you must deceive others. Nurture a reputation of being reliable in what you express. Be authentic. Hold others to a higher standard of being forthright with you. See how honesty resolves more needs in your life. </t>
  </si>
  <si>
    <t>kindness</t>
  </si>
  <si>
    <t>unkindness, rudeness, rashness</t>
  </si>
  <si>
    <t>The more you pleasantly smile and encourage others, the more your needs resolve.</t>
  </si>
  <si>
    <t xml:space="preserve">Refrain from harsh words. Give encouragement to those in need. Smile more towards others, even if they do not smile back. Let your smile sustain your positive attitude, especially in those moments when you don't feel like smiling. Yet be sure your positive regard stays sincere. Be an example of the level of kindness we all need for more civil interactions, leading to more meaningful lives. </t>
  </si>
  <si>
    <t>gentleness</t>
  </si>
  <si>
    <t>roughness, harshness, brashness</t>
  </si>
  <si>
    <t>The softer you approach others in need of care, the more your needs resolve.</t>
  </si>
  <si>
    <t xml:space="preserve">Be ready to give a softer touch where appropriate. Stay sensitive to those who appear alarmed by any harshness. They may be going through intense pain, or suffering some kind of trauma. Discern when a scalpel is better than a sledgehammer. Know where it's best to be humble yet firm. Tread softly through a field of wounded soldiers. Avoid reopening old wounds. Let your gentleness help them to more fully heal and grow strong. </t>
  </si>
  <si>
    <t>unrealistic expectations, perfectionism</t>
  </si>
  <si>
    <t>The more you humbly admit your current imperfections, the more your needs resolve.</t>
  </si>
  <si>
    <t>Admit where you are honestly at in life, and not quite where you or others expect you to be. Release yourself from unrealistic expectations, and appreciate getting to your goals one step at a time. Allow room for unavoid_x001F_able setbacks.  Meet others where they are at, instead of where you may expect them to be. With more grace, observe more needs resolving.</t>
  </si>
  <si>
    <t>For renewing relationships:</t>
  </si>
  <si>
    <t>forgiveness</t>
  </si>
  <si>
    <t>grudge, rage, spitefulness</t>
  </si>
  <si>
    <t>The more you let go of your anger toward those who wronged you, the more your needs resolve.</t>
  </si>
  <si>
    <t xml:space="preserve">Let go of your anger when wronged. Release yourself from your own self-chastisement. View any infringement of your rights as a mistake they can freely admit. Give others the space to honestly admit their imperfections. Rebuild trust by acknowledging your errors toward others. See how forgiveness resolves more needs. </t>
  </si>
  <si>
    <t>atonement</t>
  </si>
  <si>
    <t>condemnation, exaction, vengeance</t>
  </si>
  <si>
    <t>The more you rebuild your trustworthiness after admitting a wrong, the more your needs resolve.</t>
  </si>
  <si>
    <t xml:space="preserve">After letting go of your anger with forgiveness, continue nurturing the relationship by offering to restore any losses. Rebuild trust by compensating others for any damage for actions caused. Respect where others cannot go on without restoring what they’ve lost. Connect with others where they hurt, with empathetic generosity. Respond to other's gestures toward you who seek to rebuild any damaged trust. See how atonement resolves needs. </t>
  </si>
  <si>
    <t>mercy</t>
  </si>
  <si>
    <t>cruelty, vindictiveness, retaliation</t>
  </si>
  <si>
    <t xml:space="preserve">The more you let go of your rightful reaction to being wronged, the more your needs resolve. </t>
  </si>
  <si>
    <t xml:space="preserve">Be ready to let go not only of your anger, but let go also of your right to exact vengeance for a suffered wrong. Give more room to restore a damaged relationship by offering to forgo just compensation. Inspire their gratitude toward you with your readiness, willingness, and ability to clear their debts toward you. Engender mercy from others with your humility and remorse. Let your mercy demonstrate your love for others. See mercy resolve more needs. </t>
  </si>
  <si>
    <t>justice</t>
  </si>
  <si>
    <t>revenge, vengeance</t>
  </si>
  <si>
    <t>The more you pursue what is fair for all, the more your needs resolve.</t>
  </si>
  <si>
    <t xml:space="preserve">There is more to justice than grieving a loss due to violence. Step beyond mere relief to address your needs with others on par with them addressing their needs with you. Hold others accountable who try to ease their needs or wants at your unwelcome expense. While life isn't fair, interactions in relationships are either fair with balanced results or that relationship does not work. Instead of reacting with revenge, embarrass them by responding to their needs better than they respond to yours. Hold both sides to the same standard of conduct for any relation. See how substantive justice resolves more needs. </t>
  </si>
  <si>
    <t>endurance</t>
  </si>
  <si>
    <t>intolerance, fleetingness</t>
  </si>
  <si>
    <t>The more of life’s discomforts you can boldly take, the more your needs resolve.</t>
  </si>
  <si>
    <t xml:space="preserve">Tolerate discomfort for as long as you can, and then for a little while longer. Discover your untapped capacity to tolerate more pain than you could before. Stretch your comfort zone, as you realize your body can suffer colder and hotter extremes with little to no lasting harm. Become stronger as you stretch your limits to tolerate more and more. Know you can more fully resolve more needs the more you can endure. </t>
  </si>
  <si>
    <t>For life’s challenges:</t>
  </si>
  <si>
    <t>perseverance</t>
  </si>
  <si>
    <t>hesitancy, inconsistency, satisficing</t>
  </si>
  <si>
    <t>The further you apply yourself to what must be done, the more your needs resolve.</t>
  </si>
  <si>
    <t xml:space="preserve">Consistently address needs as long as possible to fully resolve them. Avoid giving up if not immediately seeing expected results. Avoid settling for less than resolving a need. Let it take time to cover all angles. Build momentum. Pause if you must, then pick up where you left off. See this to the end to make the most from all your efforts. See how persevering through even the most challenging tasks can more fully resolve needs. </t>
  </si>
  <si>
    <t>discipline</t>
  </si>
  <si>
    <t>undiscipline, overindulgence, negligence</t>
  </si>
  <si>
    <t>The longer you can delay gratification for what you want, the more your needs resolve.</t>
  </si>
  <si>
    <t xml:space="preserve">Put off getting rewards until later. Delay gratification to work a little longer on creating better results. Trust you can endure discomforts a little while longer for sweeter rewards. Since you may not recognize when indulging yourself at another's expense, keep yourself accountable to others you affect. Set a boundary for others not to indulge themselves at your unwelcome expense. Watch how discipline resolves more needs. </t>
  </si>
  <si>
    <t>equanimity</t>
  </si>
  <si>
    <t>distempered, unsettled</t>
  </si>
  <si>
    <t>The more you can hold firm amidst calamity, the more your needs resolve.</t>
  </si>
  <si>
    <t xml:space="preserve">Cultivate your ability to not be easily perturbed by negative circumstances. Realize you can be knocked down a few times in life and still get up. Find how you can grow stronger after healing from each wound. Find your ground and stand firm to resolve needs. See how you flinch less during conflicts when you are more grounded with resolved needs.  </t>
  </si>
  <si>
    <t>resilience</t>
  </si>
  <si>
    <t>fragility, rigidity, inflexibility</t>
  </si>
  <si>
    <t>The more you get back up after being knocked down, the more your needs resolve.</t>
  </si>
  <si>
    <t xml:space="preserve">Avoid assuming each painful circumstance shall hold you back. Try bouncing back as soon as possible. Get back on your feet while it still hurts. Realize you can typically endure more discomfort than you likely give me yourself credit. Stretch your capacity to take punishing blows by leaning more on your social supports. Find how resilience allows you to resolve more needs. </t>
  </si>
  <si>
    <t>patience</t>
  </si>
  <si>
    <t>impatience, false urgency</t>
  </si>
  <si>
    <t>The longer you can wait for what you rightfully expect, the more your needs resolve.</t>
  </si>
  <si>
    <t xml:space="preserve">Allow more time for anticipated results. Wait as long as possible to more fully resolve a need. Avoid rushing into easier alter_x001F_natives that can keep you from your full potential. Take as much time as necessary to regard all the needs involved. Yet, remain wary of expecting unrealistic results in the name of patience. And avoid exploiting the patience of others. See how properly disciplined patience resolves more needs. </t>
  </si>
  <si>
    <t>For excellence:</t>
  </si>
  <si>
    <t>trustworthiness</t>
  </si>
  <si>
    <t>untrustworthiness, betrayal</t>
  </si>
  <si>
    <t>The more you keep your word and do as you say, the more your needs resolve.</t>
  </si>
  <si>
    <t xml:space="preserve">Let others faithfully count on you. Build your reputation for being reliable. Be there consistently when you agree to support them in their hour of need. Avoid expecting others to trust you until they can experience you repeatedly supporting what they need of you. Promptly warn others of unrealistic expectations of you, to safeguard your trust_x001F_worthiness. </t>
  </si>
  <si>
    <t>generosity</t>
  </si>
  <si>
    <t>selfishness, paternalism</t>
  </si>
  <si>
    <t>The more you give of yourself to others in need, the more your needs resolve.</t>
  </si>
  <si>
    <t>Let goods and services flow through you. Be a conduit through which others can find what they require to resolve their needs. Trust you will receive what your life requires the more you offer what you can give to satisfy what others require. Accumulate only to give. Discover how giving adds meaning to possessing stuff, as your generosity resolves more needs.</t>
  </si>
  <si>
    <t>empathy</t>
  </si>
  <si>
    <t>antipathy, hostility, alienation</t>
  </si>
  <si>
    <t>The more you see through the eyes of others, the more your needs resolve.</t>
  </si>
  <si>
    <t xml:space="preserve">Understand others through their own eyes, and less through the lens of your own expectations. Relate to them on their level. Feel their hurt when they are in pain. Feel their joy when life is in sync for them. Encounter their needs as if they were your needs in the moment. Look at life through their experiences, their daily challenges, and their needs in the moment. Let others empathize more with you by being less guarded. Feel more needs resolve with more empathy. </t>
  </si>
  <si>
    <t>love</t>
  </si>
  <si>
    <t>hate, animosity, outrage</t>
  </si>
  <si>
    <t>The more positive regard you show toward others, the more your needs resolve.</t>
  </si>
  <si>
    <t>Value life simply for its existence. Regard each other with high esteem. Honor their needs as you would have them honor yours. As much as it depends on you, and as much as you can, put their needs ahead of your own. At least in the moment when they are most in need. Model to others how you are to be treated by proactively valuing them and their current needs. Be known and affirmed for who you authentically are, as you do the same toward others. Bond with those closest to you. Reinforce each other's positive regard to spread love.</t>
  </si>
  <si>
    <t>Degree of self-disclosure</t>
  </si>
  <si>
    <t>a deep secret to test the waters.</t>
  </si>
  <si>
    <t>a few of my deepest secrets.</t>
  </si>
  <si>
    <t>But I seek to reliably share with you</t>
  </si>
  <si>
    <t>I feel I currently can safely share with you</t>
  </si>
  <si>
    <t>in person</t>
  </si>
  <si>
    <t>over the phone</t>
  </si>
  <si>
    <t>by email</t>
  </si>
  <si>
    <t>by written letter</t>
  </si>
  <si>
    <t>by SMS text message</t>
  </si>
  <si>
    <t>by text messaging app</t>
  </si>
  <si>
    <t>by written note</t>
  </si>
  <si>
    <t>I am trying to build up the courage to share something with you</t>
  </si>
  <si>
    <t>OR…</t>
  </si>
  <si>
    <t>right here</t>
  </si>
  <si>
    <t>pet peave</t>
  </si>
  <si>
    <t>favorite food</t>
  </si>
  <si>
    <t>favorite movie</t>
  </si>
  <si>
    <t>favorite song</t>
  </si>
  <si>
    <t>food I can't stand</t>
  </si>
  <si>
    <t>movie I can't stand</t>
  </si>
  <si>
    <t>song I can't stand</t>
  </si>
  <si>
    <t>OPINIONS</t>
  </si>
  <si>
    <t>anything my body language reveals.</t>
  </si>
  <si>
    <t>most of what my body language reveals.</t>
  </si>
  <si>
    <t>some of what my body language reveals.</t>
  </si>
  <si>
    <t>a little of what my body language reveals.</t>
  </si>
  <si>
    <t>my body language to see how you react.</t>
  </si>
  <si>
    <t>none of my vulnerable body language.</t>
  </si>
  <si>
    <t>any objective fact I know.</t>
  </si>
  <si>
    <t>most objective facts I've learned.</t>
  </si>
  <si>
    <t>some objective facts I've learned.</t>
  </si>
  <si>
    <t>a few objective facts I've learned.</t>
  </si>
  <si>
    <t>an objective fact to test the waters.</t>
  </si>
  <si>
    <t>no objective facts.</t>
  </si>
  <si>
    <t>any thought I have.</t>
  </si>
  <si>
    <t>most of my thoughts.</t>
  </si>
  <si>
    <t>some of my thoughts.</t>
  </si>
  <si>
    <t>a few of my thoughts.</t>
  </si>
  <si>
    <t>a thought to test the waters.</t>
  </si>
  <si>
    <t>none of my thoughts.</t>
  </si>
  <si>
    <t>any of my opinions.</t>
  </si>
  <si>
    <t>most of my opinions.</t>
  </si>
  <si>
    <t>some of my opinions.</t>
  </si>
  <si>
    <t>a few of my opinions.</t>
  </si>
  <si>
    <t>an opinion to test the waters.</t>
  </si>
  <si>
    <t>no opinions.</t>
  </si>
  <si>
    <t>any feeling with you.</t>
  </si>
  <si>
    <t>most feelings with you.</t>
  </si>
  <si>
    <t>some of my feelings with you.</t>
  </si>
  <si>
    <t>a few of my feelings with you.</t>
  </si>
  <si>
    <t>a feeling to test the waters.</t>
  </si>
  <si>
    <t>no feelings with you.</t>
  </si>
  <si>
    <t>any deep secret.</t>
  </si>
  <si>
    <t>most of my deepest secrets.</t>
  </si>
  <si>
    <t>some of my deepest secrets.</t>
  </si>
  <si>
    <t>no deep secrets.</t>
  </si>
  <si>
    <t>But I seek to reliably sharemwith you</t>
  </si>
  <si>
    <t>I feel I currently can share</t>
  </si>
  <si>
    <t>never close enough before</t>
  </si>
  <si>
    <t>Painful needs</t>
  </si>
  <si>
    <t>Apologizing for something I said</t>
  </si>
  <si>
    <t>Apologizing for something I did</t>
  </si>
  <si>
    <t>Apologizing for something I failed to do</t>
  </si>
  <si>
    <t>Apologizing for something I can tell you in person</t>
  </si>
  <si>
    <t>Cheating on my taxes</t>
  </si>
  <si>
    <t>Self-loathing</t>
  </si>
  <si>
    <t>Ashamed of something</t>
  </si>
  <si>
    <t>Anxiety about revealing this to you</t>
  </si>
  <si>
    <t>Possible self-rationalization I had at the time</t>
  </si>
  <si>
    <t>5 Character principles</t>
  </si>
  <si>
    <t>Relation results</t>
  </si>
  <si>
    <t>blind spots</t>
  </si>
  <si>
    <t>Johari window</t>
  </si>
  <si>
    <t>I might decide it's the right time to reveal something to you</t>
  </si>
  <si>
    <t>I will share a little bit of something about myself with you</t>
  </si>
  <si>
    <t>I look forward to sharing something about myself with you</t>
  </si>
  <si>
    <t>I've been wanting to share something about myself with you</t>
  </si>
  <si>
    <t>Perhaps we can meet at</t>
  </si>
  <si>
    <t>These are the top reasons that come to mind.</t>
  </si>
  <si>
    <t>There are no reasons that currently come to mind.</t>
  </si>
  <si>
    <t xml:space="preserve">These are the top </t>
  </si>
  <si>
    <t xml:space="preserve"> reasons that come to mind.</t>
  </si>
  <si>
    <t/>
  </si>
  <si>
    <t>Pick at least one reason, or up to ten reasons that come to mind.</t>
  </si>
  <si>
    <t>This is the top reason that comes to mind.</t>
  </si>
  <si>
    <t>appreciated</t>
  </si>
  <si>
    <t>questions</t>
  </si>
  <si>
    <t>upsetting</t>
  </si>
  <si>
    <t>mischaracterized</t>
  </si>
  <si>
    <t>confounding</t>
  </si>
  <si>
    <t>disturbing</t>
  </si>
  <si>
    <t>puzzling</t>
  </si>
  <si>
    <t>accepting</t>
  </si>
  <si>
    <t>tolerated</t>
  </si>
  <si>
    <t>understood</t>
  </si>
  <si>
    <t>alarmed</t>
  </si>
  <si>
    <t>surprised</t>
  </si>
  <si>
    <t>shocked</t>
  </si>
  <si>
    <t>inspired</t>
  </si>
  <si>
    <t>encouraged</t>
  </si>
  <si>
    <t>very</t>
  </si>
  <si>
    <t>somewhat</t>
  </si>
  <si>
    <t>a little</t>
  </si>
  <si>
    <t>not at all</t>
  </si>
  <si>
    <t>moderately</t>
  </si>
  <si>
    <t>Pick at least one reason, or up to five reasons that come to mind.</t>
  </si>
  <si>
    <t>TEST YOUR RESPONSIVENESS</t>
  </si>
  <si>
    <t>Improve your wellness by cultivating deeper relations with your loved ones. Slowly drop your guard and learn to be safely vulnerable.</t>
  </si>
  <si>
    <t>table of contents</t>
  </si>
  <si>
    <t>A. Arena</t>
  </si>
  <si>
    <t>B. Blind spots</t>
  </si>
  <si>
    <t>C. Concealment</t>
  </si>
  <si>
    <t>D. Dark area</t>
  </si>
  <si>
    <t>With CHARACTER, you can help me admit things I do not recognize in myself right now.</t>
  </si>
  <si>
    <t>With CHARACTER, I trust I can reveal even more hidden stuff about myself.</t>
  </si>
  <si>
    <t>Let CHARACTER help us recognize what both of us cannot see in me right now.</t>
  </si>
  <si>
    <t>The "Johari Window" serves as a helpful tool for recognizin how such character can help.</t>
  </si>
  <si>
    <r>
      <rPr>
        <b/>
        <sz val="11"/>
        <color rgb="FF7030A0"/>
        <rFont val="Tahoma"/>
        <family val="2"/>
      </rPr>
      <t>Johari Window</t>
    </r>
    <r>
      <rPr>
        <sz val="11"/>
        <color rgb="FF7030A0"/>
        <rFont val="Tahoma"/>
        <family val="2"/>
      </rPr>
      <t>: 4 quadrants of relatability with others.</t>
    </r>
  </si>
  <si>
    <t>CHARACTER can help us know each other better. At least better than before.`</t>
  </si>
  <si>
    <t>Gratitude</t>
  </si>
  <si>
    <t>Humility</t>
  </si>
  <si>
    <t>Honesty</t>
  </si>
  <si>
    <t>Kindness</t>
  </si>
  <si>
    <t>Gentleness</t>
  </si>
  <si>
    <t>Grace</t>
  </si>
  <si>
    <t>Forgiveness</t>
  </si>
  <si>
    <t>Atonement</t>
  </si>
  <si>
    <t>Mercy</t>
  </si>
  <si>
    <t>Justice</t>
  </si>
  <si>
    <t>Endurance</t>
  </si>
  <si>
    <t>Perseverance</t>
  </si>
  <si>
    <t>Discipline</t>
  </si>
  <si>
    <t>Eequanimity</t>
  </si>
  <si>
    <t>Resilience</t>
  </si>
  <si>
    <t>Patience</t>
  </si>
  <si>
    <t>Trustworthiness</t>
  </si>
  <si>
    <t>Generosity</t>
  </si>
  <si>
    <t>Empathy</t>
  </si>
  <si>
    <t>Love</t>
  </si>
  <si>
    <t xml:space="preserve">With </t>
  </si>
  <si>
    <t xml:space="preserve">Let </t>
  </si>
  <si>
    <t>, you can help me admit things I do not recognize in myself right now.</t>
  </si>
  <si>
    <t>, I trust I can reveal even more hidden stuff about myself.</t>
  </si>
  <si>
    <t xml:space="preserve"> help us recognize what both of us cannot see in me right now.</t>
  </si>
  <si>
    <t xml:space="preserve"> can help us know each other better. At least better than before.</t>
  </si>
  <si>
    <t>duologues</t>
  </si>
  <si>
    <t>The Dangling Conversation</t>
  </si>
  <si>
    <t>GOOD NEWS</t>
  </si>
  <si>
    <t>Share something that you appreciate about me.</t>
  </si>
  <si>
    <t>BAD NEWS</t>
  </si>
  <si>
    <t>Suggest where I can improve myself.</t>
  </si>
  <si>
    <t>Continue supporting each other's development?</t>
  </si>
  <si>
    <t>Response Register</t>
  </si>
  <si>
    <t>Sender</t>
  </si>
  <si>
    <t>Receiver</t>
  </si>
  <si>
    <t>Msg#</t>
  </si>
  <si>
    <t>Date sent</t>
  </si>
  <si>
    <t>Date reply</t>
  </si>
  <si>
    <t>Response</t>
  </si>
  <si>
    <t>Save as</t>
  </si>
  <si>
    <t>1.  Go to File.</t>
  </si>
  <si>
    <t>2.  Go to Save as.</t>
  </si>
  <si>
    <t>3.  Click browse. Pick a location on your device.</t>
  </si>
  <si>
    <t>4.  Click on Excel Workbook after Save as type:</t>
  </si>
  <si>
    <t>5.  Select PDF.</t>
  </si>
  <si>
    <t>6.  Click save.</t>
  </si>
  <si>
    <t xml:space="preserve">1. Go to File. </t>
  </si>
  <si>
    <t>Go to File in upper left corner to get ready to save as a PDF.</t>
  </si>
  <si>
    <t>2. Go to Save As</t>
  </si>
  <si>
    <r>
      <t xml:space="preserve">Go to </t>
    </r>
    <r>
      <rPr>
        <b/>
        <sz val="12"/>
        <color theme="1"/>
        <rFont val="Arial"/>
        <family val="2"/>
      </rPr>
      <t>Save As</t>
    </r>
    <r>
      <rPr>
        <sz val="12"/>
        <color theme="1"/>
        <rFont val="Arial"/>
        <family val="2"/>
      </rPr>
      <t xml:space="preserve"> in the menu on the left.</t>
    </r>
  </si>
  <si>
    <t>3. Click browse. Pick a location.</t>
  </si>
  <si>
    <r>
      <t xml:space="preserve">Then go to </t>
    </r>
    <r>
      <rPr>
        <b/>
        <sz val="12"/>
        <color theme="1"/>
        <rFont val="Arial"/>
        <family val="2"/>
      </rPr>
      <t>Browse</t>
    </r>
    <r>
      <rPr>
        <sz val="12"/>
        <color theme="1"/>
        <rFont val="Arial"/>
        <family val="2"/>
      </rPr>
      <t xml:space="preserve"> to pick a location where you want to save the PDF for later.</t>
    </r>
  </si>
  <si>
    <t>4. Click on Excel Workbook after Save as type:</t>
  </si>
  <si>
    <r>
      <t xml:space="preserve">After editing the file name in the </t>
    </r>
    <r>
      <rPr>
        <b/>
        <sz val="12"/>
        <color theme="1"/>
        <rFont val="Arial"/>
        <family val="2"/>
      </rPr>
      <t>File name:</t>
    </r>
    <r>
      <rPr>
        <sz val="12"/>
        <color theme="1"/>
        <rFont val="Arial"/>
        <family val="2"/>
      </rPr>
      <t xml:space="preserve"> field, click on </t>
    </r>
    <r>
      <rPr>
        <sz val="12"/>
        <color rgb="FF0070C0"/>
        <rFont val="Arial"/>
        <family val="2"/>
      </rPr>
      <t>Excel Workbook</t>
    </r>
    <r>
      <rPr>
        <sz val="12"/>
        <color theme="1"/>
        <rFont val="Arial"/>
        <family val="2"/>
      </rPr>
      <t xml:space="preserve"> in the </t>
    </r>
    <r>
      <rPr>
        <b/>
        <sz val="12"/>
        <color theme="1"/>
        <rFont val="Arial"/>
        <family val="2"/>
      </rPr>
      <t>Save as type:</t>
    </r>
    <r>
      <rPr>
        <sz val="12"/>
        <color theme="1"/>
        <rFont val="Arial"/>
        <family val="2"/>
      </rPr>
      <t xml:space="preserve"> field.</t>
    </r>
  </si>
  <si>
    <t>5. Select PDF</t>
  </si>
  <si>
    <t>Scroll through the list toward the bottom. Select PDF.</t>
  </si>
  <si>
    <t>6. Click save</t>
  </si>
  <si>
    <r>
      <t xml:space="preserve">Click the </t>
    </r>
    <r>
      <rPr>
        <b/>
        <sz val="12"/>
        <color theme="1"/>
        <rFont val="Arial"/>
        <family val="2"/>
      </rPr>
      <t>Save</t>
    </r>
    <r>
      <rPr>
        <sz val="12"/>
        <color theme="1"/>
        <rFont val="Arial"/>
        <family val="2"/>
      </rPr>
      <t xml:space="preserve"> button at the lower right.</t>
    </r>
  </si>
  <si>
    <t>Check PDF</t>
  </si>
  <si>
    <t>The saved PDF should now show up in your PDF reader. But only the portion to send to the recipient. Remember its location for later when you're ready to send it.</t>
  </si>
  <si>
    <t xml:space="preserve">other: </t>
  </si>
  <si>
    <t>favorite hobby</t>
  </si>
  <si>
    <t>1.  Do you know my favorite hobby?</t>
  </si>
  <si>
    <t>2.  Do you know my favorite food?</t>
  </si>
  <si>
    <t>3.  Do you know my favorite song?</t>
  </si>
  <si>
    <t>4.  Do you know my favorite movie?</t>
  </si>
  <si>
    <t>5.  Do you know what food I can't stand?</t>
  </si>
  <si>
    <t>6.  Do you know what song I can't stand?</t>
  </si>
  <si>
    <t>t</t>
  </si>
  <si>
    <t>7.  Do you know what movie I can't stand?</t>
  </si>
  <si>
    <t>8.  Do you know my pet peaves?</t>
  </si>
  <si>
    <t>A one-way self-disclosure tends to be awkward. You are encouraged to apply the following process to reciprocate each other's relatability to each other's deeper truths. Invite the other person to download their own copy of this helpful tool. Then you can both work on it together.</t>
  </si>
  <si>
    <t>MUTUAL RELATABILITY PROCESS</t>
  </si>
  <si>
    <t>DEVELOPMENT SUPPORT MODES</t>
  </si>
  <si>
    <t>i</t>
  </si>
  <si>
    <t>Optional: Use the space below to practice your self-revelation. Or use a separate document.</t>
  </si>
  <si>
    <t>1. My intent to disclose something to you:</t>
  </si>
  <si>
    <t xml:space="preserve">2.  What I hope to share: </t>
  </si>
  <si>
    <t xml:space="preserve">3.  Some reasons why I could be hesitant about sharing this: </t>
  </si>
  <si>
    <t xml:space="preserve">4.  Possible self-rationalizations I had at the time: </t>
  </si>
  <si>
    <t xml:space="preserve">5.  Why I likely have not shared this before: </t>
  </si>
  <si>
    <t>The phone number I'll use is</t>
  </si>
  <si>
    <t>My app account is</t>
  </si>
  <si>
    <t>My email address is</t>
  </si>
  <si>
    <t>My mailing address is</t>
  </si>
  <si>
    <t>I can deliver it in person at</t>
  </si>
  <si>
    <t>Let's face it. Some items can be too painful to expose to other's scrutiny. You may unwittingly open a can of worms that lay bare a traumatic experience. You may not even recognize its toxic or traumatic impact on you. Mouse over this and read the added text that appears for negotiating such moments when a traumatic experience provokes your natural defenses.</t>
  </si>
  <si>
    <t>Use the 'praise sandwich' format to improve accountability</t>
  </si>
  <si>
    <t>The more you aptly apply these universal characters, the better the results.</t>
  </si>
  <si>
    <t>Icebreakers</t>
  </si>
  <si>
    <t>Check how well you know me by trying to answers these items.</t>
  </si>
  <si>
    <t>Preparing for self-disclosure</t>
  </si>
  <si>
    <t>My particular self-disclosure</t>
  </si>
  <si>
    <t>Optional space to start disclosing what is to be shared.</t>
  </si>
  <si>
    <t>Applying character principles</t>
  </si>
  <si>
    <t>Your response to my openness</t>
  </si>
  <si>
    <t>How will you respond to what I have to expose of myself?</t>
  </si>
  <si>
    <t>Reciprocating Relatability</t>
  </si>
  <si>
    <t>Now turning this into a two-way street, to know each other much better.</t>
  </si>
  <si>
    <t>Some basic things about me to get the conversation started.</t>
  </si>
  <si>
    <t>How close we are points to how deep I am willing to go with you.</t>
  </si>
  <si>
    <t>Opening up is much easier when disciplined by these universal principles.</t>
  </si>
  <si>
    <t>Five areas to warm up to my self-revealing intent.</t>
  </si>
  <si>
    <t>Use this space to keep track of your Relatably Responsive interactions.</t>
  </si>
  <si>
    <t>Let these character principles guide each other to relate more vulnerably with each other. The more you offer empathy, patience, and forgiveness to the other, the more they can honestly admit to you. The more resilient you show you can be when bringing up some painful stuff, the more trust you build in your relatability. Pick a character principle that best applies to this situation. You can always change it to another each time sharing something 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</si>
</sst>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numFmts>
  <fonts count="99" x14ac:knownFonts="1">
    <font>
      <sz val="11"/>
      <color theme="1"/>
      <name val="Calibri"/>
      <family val="2"/>
      <scheme val="minor"/>
    </font>
    <font>
      <u/>
      <sz val="11"/>
      <color theme="10"/>
      <name val="Calibri"/>
      <family val="2"/>
      <scheme val="minor"/>
    </font>
    <font>
      <b/>
      <sz val="54"/>
      <color rgb="FFD2FFE6"/>
      <name val="Tahoma"/>
      <family val="2"/>
    </font>
    <font>
      <sz val="10"/>
      <color theme="1"/>
      <name val="Arial Narrow"/>
      <family val="2"/>
    </font>
    <font>
      <sz val="36"/>
      <color theme="0" tint="-4.9989318521683403E-2"/>
      <name val="Arial Black"/>
      <family val="2"/>
    </font>
    <font>
      <sz val="48"/>
      <color theme="1"/>
      <name val="Arial Narrow"/>
      <family val="2"/>
    </font>
    <font>
      <sz val="54"/>
      <color theme="0" tint="-4.9989318521683403E-2"/>
      <name val="Arial Black"/>
      <family val="2"/>
    </font>
    <font>
      <sz val="24"/>
      <color theme="0" tint="-4.9989318521683403E-2"/>
      <name val="Tahoma"/>
      <family val="2"/>
    </font>
    <font>
      <sz val="24"/>
      <color theme="1"/>
      <name val="Arial Narrow"/>
      <family val="2"/>
    </font>
    <font>
      <b/>
      <sz val="24"/>
      <color theme="0" tint="-4.9989318521683403E-2"/>
      <name val="Tahoma"/>
      <family val="2"/>
    </font>
    <font>
      <b/>
      <sz val="24"/>
      <color rgb="FFB4FFC8"/>
      <name val="Tahoma"/>
      <family val="2"/>
    </font>
    <font>
      <b/>
      <sz val="24"/>
      <color rgb="FFDEAFEB"/>
      <name val="Tahoma"/>
      <family val="2"/>
    </font>
    <font>
      <sz val="17"/>
      <color rgb="FFF0CDFF"/>
      <name val="Arial Black"/>
      <family val="2"/>
    </font>
    <font>
      <sz val="10"/>
      <color theme="0"/>
      <name val="Wingdings 3"/>
      <family val="1"/>
      <charset val="2"/>
    </font>
    <font>
      <sz val="9"/>
      <color theme="1"/>
      <name val="Arial Narrow"/>
      <family val="2"/>
    </font>
    <font>
      <b/>
      <sz val="14"/>
      <color theme="1"/>
      <name val="Arial"/>
      <family val="2"/>
    </font>
    <font>
      <sz val="12"/>
      <color theme="1"/>
      <name val="Arial"/>
      <family val="2"/>
    </font>
    <font>
      <b/>
      <sz val="18"/>
      <color rgb="FF480048"/>
      <name val="Source Sans Pro"/>
      <family val="2"/>
    </font>
    <font>
      <b/>
      <sz val="18"/>
      <color theme="1"/>
      <name val="Source Sans Pro"/>
      <family val="2"/>
    </font>
    <font>
      <sz val="12"/>
      <color rgb="FF000000"/>
      <name val="Tahoma"/>
      <family val="2"/>
    </font>
    <font>
      <sz val="12"/>
      <color theme="1"/>
      <name val="Tahoma"/>
      <family val="2"/>
    </font>
    <font>
      <b/>
      <sz val="20"/>
      <color rgb="FFC8FFE1"/>
      <name val="Tahoma"/>
      <family val="2"/>
    </font>
    <font>
      <sz val="9"/>
      <color theme="1"/>
      <name val="Tahoma"/>
      <family val="2"/>
    </font>
    <font>
      <b/>
      <sz val="15"/>
      <color rgb="FF004623"/>
      <name val="Tahoma"/>
      <family val="2"/>
    </font>
    <font>
      <sz val="10"/>
      <color theme="1"/>
      <name val="Arial Black"/>
      <family val="2"/>
    </font>
    <font>
      <b/>
      <sz val="10"/>
      <color theme="1"/>
      <name val="Arial Narrow"/>
      <family val="2"/>
    </font>
    <font>
      <sz val="14"/>
      <color theme="1"/>
      <name val="Tahoma"/>
      <family val="2"/>
    </font>
    <font>
      <sz val="11"/>
      <color rgb="FF000000"/>
      <name val="Tahoma"/>
      <family val="2"/>
    </font>
    <font>
      <sz val="9"/>
      <color rgb="FF1D2228"/>
      <name val="Arial Narrow"/>
      <family val="2"/>
    </font>
    <font>
      <b/>
      <sz val="10"/>
      <color rgb="FF7030A0"/>
      <name val="Arial Narrow"/>
      <family val="2"/>
    </font>
    <font>
      <u/>
      <sz val="9"/>
      <color theme="1"/>
      <name val="Arial Narrow"/>
      <family val="2"/>
    </font>
    <font>
      <u/>
      <sz val="10"/>
      <color theme="1"/>
      <name val="Arial Narrow"/>
      <family val="2"/>
    </font>
    <font>
      <sz val="10"/>
      <color theme="1"/>
      <name val="Arial"/>
      <family val="2"/>
    </font>
    <font>
      <b/>
      <sz val="12"/>
      <color theme="1"/>
      <name val="Arial"/>
      <family val="2"/>
    </font>
    <font>
      <b/>
      <sz val="10"/>
      <color theme="1"/>
      <name val="Arial"/>
      <family val="2"/>
    </font>
    <font>
      <b/>
      <sz val="10"/>
      <color theme="0"/>
      <name val="Arial"/>
      <family val="2"/>
    </font>
    <font>
      <b/>
      <i/>
      <sz val="10"/>
      <color theme="1"/>
      <name val="Arial Narrow"/>
      <family val="2"/>
    </font>
    <font>
      <b/>
      <sz val="11"/>
      <color theme="1"/>
      <name val="Arial"/>
      <family val="2"/>
    </font>
    <font>
      <sz val="10"/>
      <color rgb="FFA55ACD"/>
      <name val="Arial Narrow"/>
      <family val="2"/>
    </font>
    <font>
      <b/>
      <sz val="9"/>
      <color theme="1"/>
      <name val="Arial Narrow"/>
      <family val="2"/>
    </font>
    <font>
      <sz val="9"/>
      <color rgb="FF008770"/>
      <name val="Franklin Gothic Medium Cond"/>
      <family val="2"/>
    </font>
    <font>
      <sz val="9"/>
      <color rgb="FF008770"/>
      <name val="Franklin Gothic Medium"/>
      <family val="2"/>
    </font>
    <font>
      <sz val="11"/>
      <color theme="1"/>
      <name val="Tahoma"/>
      <family val="2"/>
    </font>
    <font>
      <b/>
      <sz val="14"/>
      <color rgb="FF4B1E64"/>
      <name val="Tahoma"/>
      <family val="2"/>
    </font>
    <font>
      <sz val="72"/>
      <color rgb="FF265428"/>
      <name val="Arial Black"/>
      <family val="2"/>
    </font>
    <font>
      <sz val="67"/>
      <color rgb="FF265428"/>
      <name val="Arial Black"/>
      <family val="2"/>
    </font>
    <font>
      <b/>
      <sz val="36"/>
      <color theme="0" tint="-4.9989318521683403E-2"/>
      <name val="Arial Black"/>
      <family val="2"/>
    </font>
    <font>
      <b/>
      <sz val="12"/>
      <color rgb="FF7030A0"/>
      <name val="Arial"/>
      <family val="2"/>
    </font>
    <font>
      <b/>
      <sz val="12"/>
      <color theme="1"/>
      <name val="Tahoma"/>
      <family val="2"/>
    </font>
    <font>
      <b/>
      <sz val="11"/>
      <color theme="1"/>
      <name val="Tahoma"/>
      <family val="2"/>
    </font>
    <font>
      <i/>
      <sz val="10"/>
      <color theme="1"/>
      <name val="Arial Narrow"/>
      <family val="2"/>
    </font>
    <font>
      <b/>
      <sz val="12"/>
      <color rgb="FF265428"/>
      <name val="Tahoma"/>
      <family val="2"/>
    </font>
    <font>
      <b/>
      <sz val="11"/>
      <color rgb="FF265428"/>
      <name val="Tahoma"/>
      <family val="2"/>
    </font>
    <font>
      <sz val="10"/>
      <color theme="1"/>
      <name val="Aptos Narrow"/>
      <family val="2"/>
    </font>
    <font>
      <b/>
      <sz val="24"/>
      <color rgb="FFCDFFDC"/>
      <name val="Tahoma"/>
      <family val="2"/>
    </font>
    <font>
      <b/>
      <sz val="20"/>
      <color rgb="FFCDFFDC"/>
      <name val="Wingdings 3"/>
      <family val="1"/>
      <charset val="2"/>
    </font>
    <font>
      <b/>
      <sz val="20"/>
      <color rgb="FF265428"/>
      <name val="Tahoma"/>
      <family val="2"/>
    </font>
    <font>
      <sz val="11"/>
      <color rgb="FFC00000"/>
      <name val="Tahoma"/>
      <family val="2"/>
    </font>
    <font>
      <b/>
      <sz val="11"/>
      <color rgb="FF7030A0"/>
      <name val="Tahoma"/>
      <family val="2"/>
    </font>
    <font>
      <sz val="11"/>
      <color rgb="FF7030A0"/>
      <name val="Tahoma"/>
      <family val="2"/>
    </font>
    <font>
      <b/>
      <sz val="11"/>
      <color theme="1"/>
      <name val="Arial Narrow"/>
      <family val="2"/>
    </font>
    <font>
      <b/>
      <sz val="14"/>
      <color theme="1"/>
      <name val="Tahoma"/>
      <family val="2"/>
    </font>
    <font>
      <sz val="48"/>
      <color rgb="FF8CFFC8"/>
      <name val="Arial Black"/>
      <family val="2"/>
    </font>
    <font>
      <sz val="11"/>
      <color theme="1"/>
      <name val="Arial"/>
      <family val="2"/>
    </font>
    <font>
      <sz val="11"/>
      <color theme="1"/>
      <name val="Times New Roman"/>
      <family val="1"/>
    </font>
    <font>
      <sz val="24"/>
      <color rgb="FF8CFFC8"/>
      <name val="Arial Black"/>
      <family val="2"/>
    </font>
    <font>
      <sz val="14"/>
      <color rgb="FF000000"/>
      <name val="Arial"/>
      <family val="2"/>
    </font>
    <font>
      <b/>
      <sz val="14"/>
      <color rgb="FF000000"/>
      <name val="Arial"/>
      <family val="2"/>
    </font>
    <font>
      <b/>
      <sz val="16"/>
      <color theme="1"/>
      <name val="Arial"/>
      <family val="2"/>
    </font>
    <font>
      <sz val="12"/>
      <color rgb="FF0070C0"/>
      <name val="Arial"/>
      <family val="2"/>
    </font>
    <font>
      <sz val="11.5"/>
      <color rgb="FF004623"/>
      <name val="Tahoma"/>
      <family val="2"/>
    </font>
    <font>
      <sz val="9"/>
      <color indexed="81"/>
      <name val="Tahoma"/>
      <family val="2"/>
    </font>
    <font>
      <sz val="11"/>
      <color indexed="81"/>
      <name val="Tahoma"/>
      <family val="2"/>
    </font>
    <font>
      <sz val="14"/>
      <color rgb="FF00B050"/>
      <name val="Webdings"/>
      <family val="1"/>
      <charset val="2"/>
    </font>
    <font>
      <b/>
      <sz val="13"/>
      <color indexed="17"/>
      <name val="Tahoma"/>
      <family val="2"/>
    </font>
    <font>
      <sz val="9"/>
      <color indexed="17"/>
      <name val="Tahoma"/>
      <family val="2"/>
    </font>
    <font>
      <sz val="11"/>
      <color indexed="17"/>
      <name val="Tahoma"/>
      <family val="2"/>
    </font>
    <font>
      <b/>
      <sz val="16"/>
      <color theme="1"/>
      <name val="Tahoma"/>
      <family val="2"/>
    </font>
    <font>
      <b/>
      <sz val="10"/>
      <color rgb="FFFF5050"/>
      <name val="Tahoma"/>
      <family val="2"/>
    </font>
    <font>
      <sz val="11.5"/>
      <color theme="1"/>
      <name val="Tahoma"/>
      <family val="2"/>
    </font>
    <font>
      <b/>
      <sz val="14"/>
      <color rgb="FF265428"/>
      <name val="Tahoma"/>
      <family val="2"/>
    </font>
    <font>
      <b/>
      <sz val="14"/>
      <color rgb="FF640000"/>
      <name val="Tahoma"/>
      <family val="2"/>
    </font>
    <font>
      <b/>
      <sz val="14"/>
      <color rgb="FF265428"/>
      <name val="Arial"/>
      <family val="2"/>
    </font>
    <font>
      <sz val="12"/>
      <color rgb="FF265428"/>
      <name val="Arial"/>
      <family val="2"/>
    </font>
    <font>
      <b/>
      <sz val="16"/>
      <color rgb="FF4B1E64"/>
      <name val="Tahoma"/>
      <family val="2"/>
    </font>
    <font>
      <sz val="11"/>
      <color rgb="FF265428"/>
      <name val="Arial"/>
      <family val="2"/>
    </font>
    <font>
      <b/>
      <sz val="36"/>
      <color rgb="FFCDFFDC"/>
      <name val="Tahoma"/>
      <family val="2"/>
    </font>
    <font>
      <sz val="10"/>
      <color rgb="FFCDFFDC"/>
      <name val="Arial Narrow"/>
      <family val="2"/>
    </font>
    <font>
      <sz val="9"/>
      <color rgb="FFCDFFDC"/>
      <name val="Arial Narrow"/>
      <family val="2"/>
    </font>
    <font>
      <b/>
      <sz val="54"/>
      <color rgb="FFCDFFDC"/>
      <name val="Tahoma"/>
      <family val="2"/>
    </font>
    <font>
      <sz val="20"/>
      <color rgb="FF7BF987"/>
      <name val="Wingdings 3"/>
      <family val="1"/>
      <charset val="2"/>
    </font>
    <font>
      <b/>
      <sz val="20"/>
      <color rgb="FF7BF987"/>
      <name val="Wingdings 3"/>
      <family val="1"/>
      <charset val="2"/>
    </font>
    <font>
      <b/>
      <sz val="14"/>
      <color rgb="FF00B050"/>
      <name val="Arial"/>
      <family val="2"/>
    </font>
    <font>
      <sz val="10"/>
      <color rgb="FF00B050"/>
      <name val="Arial Narrow"/>
      <family val="2"/>
    </font>
    <font>
      <b/>
      <sz val="12"/>
      <color rgb="FFC00000"/>
      <name val="Arial"/>
      <family val="2"/>
    </font>
    <font>
      <sz val="10"/>
      <color rgb="FFC00000"/>
      <name val="Arial Narrow"/>
      <family val="2"/>
    </font>
    <font>
      <sz val="9"/>
      <color rgb="FFC00000"/>
      <name val="Arial Narrow"/>
      <family val="2"/>
    </font>
    <font>
      <sz val="10"/>
      <color rgb="FFC00000"/>
      <name val="Wingdings 3"/>
      <family val="1"/>
      <charset val="2"/>
    </font>
    <font>
      <b/>
      <i/>
      <sz val="10"/>
      <color rgb="FFC00000"/>
      <name val="Arial Narrow"/>
      <family val="2"/>
    </font>
  </fonts>
  <fills count="14">
    <fill>
      <patternFill patternType="none"/>
    </fill>
    <fill>
      <patternFill patternType="gray125"/>
    </fill>
    <fill>
      <patternFill patternType="solid">
        <fgColor rgb="FF265428"/>
        <bgColor indexed="64"/>
      </patternFill>
    </fill>
    <fill>
      <patternFill patternType="solid">
        <fgColor theme="0"/>
        <bgColor indexed="64"/>
      </patternFill>
    </fill>
    <fill>
      <patternFill patternType="solid">
        <fgColor rgb="FFF0CDFF"/>
        <bgColor indexed="64"/>
      </patternFill>
    </fill>
    <fill>
      <patternFill patternType="solid">
        <fgColor rgb="FFBEFFD7"/>
        <bgColor indexed="64"/>
      </patternFill>
    </fill>
    <fill>
      <patternFill patternType="solid">
        <fgColor rgb="FFCDFFDC"/>
        <bgColor indexed="64"/>
      </patternFill>
    </fill>
    <fill>
      <patternFill patternType="solid">
        <fgColor rgb="FFCDFFDC"/>
        <bgColor auto="1"/>
      </patternFill>
    </fill>
    <fill>
      <patternFill patternType="solid">
        <fgColor rgb="FFFFFF99"/>
        <bgColor indexed="64"/>
      </patternFill>
    </fill>
    <fill>
      <patternFill patternType="solid">
        <fgColor rgb="FFFFFF66"/>
        <bgColor indexed="64"/>
      </patternFill>
    </fill>
    <fill>
      <patternFill patternType="solid">
        <fgColor rgb="FF7BF987"/>
        <bgColor indexed="64"/>
      </patternFill>
    </fill>
    <fill>
      <patternFill patternType="solid">
        <fgColor rgb="FF004B19"/>
        <bgColor indexed="64"/>
      </patternFill>
    </fill>
    <fill>
      <patternFill patternType="solid">
        <fgColor rgb="FF8CFFC8"/>
        <bgColor indexed="64"/>
      </patternFill>
    </fill>
    <fill>
      <patternFill patternType="solid">
        <fgColor rgb="FF007828"/>
        <bgColor indexed="64"/>
      </patternFill>
    </fill>
  </fills>
  <borders count="28">
    <border>
      <left/>
      <right/>
      <top/>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top/>
      <bottom/>
      <diagonal/>
    </border>
    <border>
      <left/>
      <right style="thin">
        <color rgb="FF00B050"/>
      </right>
      <top/>
      <bottom/>
      <diagonal/>
    </border>
    <border>
      <left/>
      <right/>
      <top/>
      <bottom style="thin">
        <color rgb="FF00B050"/>
      </bottom>
      <diagonal/>
    </border>
    <border>
      <left style="thin">
        <color rgb="FF00B050"/>
      </left>
      <right/>
      <top/>
      <bottom style="thin">
        <color rgb="FF00B050"/>
      </bottom>
      <diagonal/>
    </border>
    <border>
      <left/>
      <right style="thin">
        <color rgb="FF00B050"/>
      </right>
      <top/>
      <bottom style="thin">
        <color rgb="FF00B050"/>
      </bottom>
      <diagonal/>
    </border>
    <border>
      <left/>
      <right/>
      <top/>
      <bottom style="thick">
        <color rgb="FF009646"/>
      </bottom>
      <diagonal/>
    </border>
    <border>
      <left/>
      <right/>
      <top style="thick">
        <color rgb="FF009646"/>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rgb="FFCDFFDC"/>
      </bottom>
      <diagonal/>
    </border>
    <border>
      <left style="thick">
        <color rgb="FFCDFFDC"/>
      </left>
      <right style="thick">
        <color rgb="FFCDFFDC"/>
      </right>
      <top style="thick">
        <color rgb="FFCDFFDC"/>
      </top>
      <bottom style="thick">
        <color rgb="FFCDFFDC"/>
      </bottom>
      <diagonal/>
    </border>
    <border>
      <left style="thick">
        <color rgb="FFCDFFDC"/>
      </left>
      <right/>
      <top style="thick">
        <color rgb="FFCDFFDC"/>
      </top>
      <bottom style="thick">
        <color rgb="FFCDFFDC"/>
      </bottom>
      <diagonal/>
    </border>
    <border>
      <left/>
      <right/>
      <top style="thick">
        <color rgb="FFCDFFDC"/>
      </top>
      <bottom style="thick">
        <color rgb="FFCDFFDC"/>
      </bottom>
      <diagonal/>
    </border>
    <border>
      <left/>
      <right style="thick">
        <color rgb="FFCDFFDC"/>
      </right>
      <top style="thick">
        <color rgb="FFCDFFDC"/>
      </top>
      <bottom style="thick">
        <color rgb="FFCDFFDC"/>
      </bottom>
      <diagonal/>
    </border>
    <border>
      <left/>
      <right/>
      <top style="thick">
        <color rgb="FFCDFFDC"/>
      </top>
      <bottom/>
      <diagonal/>
    </border>
    <border>
      <left style="medium">
        <color indexed="64"/>
      </left>
      <right style="medium">
        <color indexed="64"/>
      </right>
      <top style="medium">
        <color indexed="64"/>
      </top>
      <bottom style="medium">
        <color indexed="64"/>
      </bottom>
      <diagonal/>
    </border>
    <border>
      <left style="thick">
        <color rgb="FFCDFFDC"/>
      </left>
      <right/>
      <top/>
      <bottom/>
      <diagonal/>
    </border>
    <border>
      <left/>
      <right style="thick">
        <color rgb="FFCDFFDC"/>
      </right>
      <top/>
      <bottom/>
      <diagonal/>
    </border>
    <border>
      <left style="thin">
        <color rgb="FF32FFA5"/>
      </left>
      <right style="thin">
        <color rgb="FF32FFA5"/>
      </right>
      <top style="thin">
        <color rgb="FF32FFA5"/>
      </top>
      <bottom style="thin">
        <color rgb="FF32FFA5"/>
      </bottom>
      <diagonal/>
    </border>
    <border>
      <left style="thick">
        <color rgb="FFCDFFDC"/>
      </left>
      <right style="thick">
        <color rgb="FFCDFFDC"/>
      </right>
      <top style="thick">
        <color rgb="FFCDFFDC"/>
      </top>
      <bottom/>
      <diagonal/>
    </border>
    <border>
      <left/>
      <right/>
      <top style="thin">
        <color indexed="64"/>
      </top>
      <bottom/>
      <diagonal/>
    </border>
    <border>
      <left/>
      <right/>
      <top style="thick">
        <color rgb="FFCDFFDC"/>
      </top>
      <bottom style="medium">
        <color rgb="FF265428"/>
      </bottom>
      <diagonal/>
    </border>
    <border>
      <left/>
      <right/>
      <top/>
      <bottom style="thick">
        <color rgb="FF79FB9E"/>
      </bottom>
      <diagonal/>
    </border>
    <border>
      <left/>
      <right/>
      <top/>
      <bottom style="thick">
        <color rgb="FF7030A0"/>
      </bottom>
      <diagonal/>
    </border>
  </borders>
  <cellStyleXfs count="2">
    <xf numFmtId="0" fontId="0" fillId="0" borderId="0"/>
    <xf numFmtId="0" fontId="1" fillId="0" borderId="0" applyNumberFormat="0" applyFill="0" applyBorder="0" applyAlignment="0" applyProtection="0"/>
  </cellStyleXfs>
  <cellXfs count="208">
    <xf numFmtId="0" fontId="0" fillId="0" borderId="0" xfId="0"/>
    <xf numFmtId="0" fontId="3" fillId="3" borderId="0" xfId="0" applyFont="1" applyFill="1"/>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5" fillId="3" borderId="0" xfId="0" applyFont="1" applyFill="1" applyAlignment="1">
      <alignment vertical="center"/>
    </xf>
    <xf numFmtId="0" fontId="6" fillId="2" borderId="4"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5" xfId="0" applyFont="1" applyFill="1" applyBorder="1" applyAlignment="1">
      <alignment horizontal="center"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8" fillId="3" borderId="0" xfId="0" applyFont="1" applyFill="1" applyAlignment="1">
      <alignment vertical="center"/>
    </xf>
    <xf numFmtId="0" fontId="19" fillId="0" borderId="0" xfId="0" applyFont="1"/>
    <xf numFmtId="0" fontId="24" fillId="3" borderId="0" xfId="0" applyFont="1" applyFill="1"/>
    <xf numFmtId="0" fontId="25" fillId="3" borderId="0" xfId="0" applyFont="1" applyFill="1"/>
    <xf numFmtId="0" fontId="27" fillId="0" borderId="0" xfId="0" applyFont="1"/>
    <xf numFmtId="0" fontId="3" fillId="4" borderId="9" xfId="0" applyFont="1" applyFill="1" applyBorder="1"/>
    <xf numFmtId="0" fontId="14" fillId="4" borderId="9" xfId="0" applyFont="1" applyFill="1" applyBorder="1"/>
    <xf numFmtId="0" fontId="13" fillId="3" borderId="0" xfId="0" applyFont="1" applyFill="1" applyAlignment="1">
      <alignment horizontal="center" vertical="center"/>
    </xf>
    <xf numFmtId="0" fontId="14" fillId="3" borderId="0" xfId="0" applyFont="1" applyFill="1"/>
    <xf numFmtId="0" fontId="3" fillId="4" borderId="10" xfId="0" applyFont="1" applyFill="1" applyBorder="1"/>
    <xf numFmtId="0" fontId="14" fillId="4" borderId="10" xfId="0" applyFont="1" applyFill="1" applyBorder="1"/>
    <xf numFmtId="0" fontId="28" fillId="3" borderId="0" xfId="0" applyFont="1" applyFill="1" applyAlignment="1">
      <alignment vertical="center"/>
    </xf>
    <xf numFmtId="0" fontId="14" fillId="3" borderId="0" xfId="0" applyFont="1" applyFill="1" applyAlignment="1">
      <alignment vertical="center"/>
    </xf>
    <xf numFmtId="0" fontId="29" fillId="3" borderId="0" xfId="0" applyFont="1" applyFill="1"/>
    <xf numFmtId="0" fontId="30" fillId="3" borderId="0" xfId="0" applyFont="1" applyFill="1"/>
    <xf numFmtId="0" fontId="31" fillId="3" borderId="0" xfId="0" applyFont="1" applyFill="1"/>
    <xf numFmtId="0" fontId="33" fillId="3" borderId="0" xfId="0" applyFont="1" applyFill="1"/>
    <xf numFmtId="0" fontId="34" fillId="3" borderId="0" xfId="0" applyFont="1" applyFill="1"/>
    <xf numFmtId="0" fontId="35" fillId="3" borderId="0" xfId="0" applyFont="1" applyFill="1" applyAlignment="1">
      <alignment horizontal="center" vertical="center"/>
    </xf>
    <xf numFmtId="0" fontId="36" fillId="3" borderId="0" xfId="0" applyFont="1" applyFill="1"/>
    <xf numFmtId="0" fontId="14" fillId="3" borderId="0" xfId="0" quotePrefix="1" applyFont="1" applyFill="1"/>
    <xf numFmtId="0" fontId="38" fillId="3" borderId="0" xfId="0" applyFont="1" applyFill="1"/>
    <xf numFmtId="0" fontId="39" fillId="3" borderId="0" xfId="0" applyFont="1" applyFill="1"/>
    <xf numFmtId="0" fontId="3" fillId="3" borderId="0" xfId="0" applyFont="1" applyFill="1" applyAlignment="1">
      <alignment horizontal="left" indent="1"/>
    </xf>
    <xf numFmtId="0" fontId="40" fillId="3" borderId="0" xfId="0" applyFont="1" applyFill="1"/>
    <xf numFmtId="0" fontId="41" fillId="3" borderId="0" xfId="0" applyFont="1" applyFill="1" applyAlignment="1">
      <alignment horizontal="left" vertical="center" indent="1"/>
    </xf>
    <xf numFmtId="0" fontId="14" fillId="3" borderId="0" xfId="0" applyFont="1" applyFill="1" applyAlignment="1">
      <alignment horizontal="left"/>
    </xf>
    <xf numFmtId="165" fontId="29" fillId="3" borderId="0" xfId="0" applyNumberFormat="1" applyFont="1" applyFill="1"/>
    <xf numFmtId="165" fontId="29" fillId="3" borderId="0" xfId="0" applyNumberFormat="1" applyFont="1" applyFill="1" applyAlignment="1">
      <alignment horizontal="left"/>
    </xf>
    <xf numFmtId="2" fontId="14" fillId="3" borderId="0" xfId="0" applyNumberFormat="1" applyFont="1" applyFill="1"/>
    <xf numFmtId="2" fontId="24" fillId="3" borderId="0" xfId="0" applyNumberFormat="1" applyFont="1" applyFill="1"/>
    <xf numFmtId="0" fontId="9" fillId="2" borderId="0" xfId="0" applyFont="1" applyFill="1" applyAlignment="1">
      <alignment horizontal="center" vertical="center" wrapText="1"/>
    </xf>
    <xf numFmtId="0" fontId="12" fillId="2" borderId="4"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5"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4" fillId="2" borderId="4" xfId="0" applyFont="1" applyFill="1" applyBorder="1" applyAlignment="1">
      <alignment horizontal="center" vertical="center" wrapText="1"/>
    </xf>
    <xf numFmtId="0" fontId="44" fillId="2" borderId="0" xfId="0" applyFont="1" applyFill="1" applyAlignment="1">
      <alignment horizontal="center" vertical="center" wrapText="1"/>
    </xf>
    <xf numFmtId="0" fontId="44" fillId="2" borderId="5" xfId="0" applyFont="1" applyFill="1" applyBorder="1" applyAlignment="1">
      <alignment horizontal="center" vertical="center" wrapText="1"/>
    </xf>
    <xf numFmtId="0" fontId="45" fillId="2" borderId="4" xfId="0" applyFont="1" applyFill="1" applyBorder="1" applyAlignment="1">
      <alignment horizontal="center" vertical="center" wrapText="1"/>
    </xf>
    <xf numFmtId="0" fontId="45" fillId="2" borderId="0" xfId="0" applyFont="1" applyFill="1" applyAlignment="1">
      <alignment horizontal="center" vertical="center" wrapText="1"/>
    </xf>
    <xf numFmtId="0" fontId="45" fillId="2" borderId="5" xfId="0" applyFont="1" applyFill="1" applyBorder="1" applyAlignment="1">
      <alignment horizontal="center" vertical="center" wrapText="1"/>
    </xf>
    <xf numFmtId="0" fontId="46" fillId="2" borderId="4" xfId="0" applyFont="1" applyFill="1" applyBorder="1" applyAlignment="1">
      <alignment horizontal="center" vertical="center" wrapText="1"/>
    </xf>
    <xf numFmtId="0" fontId="46" fillId="2" borderId="0" xfId="0" applyFont="1" applyFill="1" applyAlignment="1">
      <alignment horizontal="center" vertical="center" wrapText="1"/>
    </xf>
    <xf numFmtId="0" fontId="46" fillId="2" borderId="5" xfId="0" applyFont="1" applyFill="1" applyBorder="1" applyAlignment="1">
      <alignment horizontal="center" vertical="center" wrapText="1"/>
    </xf>
    <xf numFmtId="0" fontId="47" fillId="3" borderId="0" xfId="0" applyFont="1" applyFill="1"/>
    <xf numFmtId="0" fontId="13" fillId="6" borderId="4" xfId="0" applyFont="1" applyFill="1" applyBorder="1" applyAlignment="1">
      <alignment horizontal="center" vertical="center"/>
    </xf>
    <xf numFmtId="0" fontId="13" fillId="6" borderId="5" xfId="0" applyFont="1" applyFill="1" applyBorder="1" applyAlignment="1">
      <alignment horizontal="center" vertical="center"/>
    </xf>
    <xf numFmtId="0" fontId="3" fillId="6" borderId="0" xfId="0" applyFont="1" applyFill="1"/>
    <xf numFmtId="0" fontId="14" fillId="6" borderId="0" xfId="0" applyFont="1" applyFill="1"/>
    <xf numFmtId="0" fontId="15" fillId="6" borderId="0" xfId="0" applyFont="1" applyFill="1" applyAlignment="1">
      <alignment vertical="top"/>
    </xf>
    <xf numFmtId="0" fontId="16" fillId="6" borderId="0" xfId="0" applyFont="1" applyFill="1" applyAlignment="1">
      <alignment vertical="top" wrapText="1"/>
    </xf>
    <xf numFmtId="0" fontId="16" fillId="6" borderId="0" xfId="0" applyFont="1" applyFill="1" applyAlignment="1">
      <alignment vertical="top"/>
    </xf>
    <xf numFmtId="0" fontId="16" fillId="6" borderId="6" xfId="0" applyFont="1" applyFill="1" applyBorder="1" applyAlignment="1">
      <alignment vertical="top" wrapText="1"/>
    </xf>
    <xf numFmtId="0" fontId="17" fillId="6" borderId="0" xfId="0" applyFont="1" applyFill="1"/>
    <xf numFmtId="0" fontId="18" fillId="6" borderId="0" xfId="0" applyFont="1" applyFill="1"/>
    <xf numFmtId="0" fontId="34" fillId="7" borderId="0" xfId="0" applyFont="1" applyFill="1" applyAlignment="1">
      <alignment horizontal="center" vertical="center"/>
    </xf>
    <xf numFmtId="0" fontId="32" fillId="6" borderId="0" xfId="0" applyFont="1" applyFill="1" applyAlignment="1">
      <alignment horizontal="center" vertical="center"/>
    </xf>
    <xf numFmtId="0" fontId="43" fillId="6" borderId="0" xfId="0" applyFont="1" applyFill="1" applyAlignment="1">
      <alignment vertical="center"/>
    </xf>
    <xf numFmtId="0" fontId="20" fillId="6" borderId="0" xfId="0" applyFont="1" applyFill="1" applyAlignment="1">
      <alignment vertical="center"/>
    </xf>
    <xf numFmtId="0" fontId="42" fillId="6" borderId="0" xfId="0" applyFont="1" applyFill="1" applyAlignment="1">
      <alignment vertical="center"/>
    </xf>
    <xf numFmtId="0" fontId="37" fillId="6" borderId="0" xfId="0" applyFont="1" applyFill="1" applyAlignment="1">
      <alignment vertical="center"/>
    </xf>
    <xf numFmtId="0" fontId="42" fillId="6" borderId="0" xfId="0" applyFont="1" applyFill="1" applyAlignment="1">
      <alignment horizontal="right" vertical="center"/>
    </xf>
    <xf numFmtId="0" fontId="20" fillId="6" borderId="0" xfId="0" applyFont="1" applyFill="1" applyAlignment="1">
      <alignment horizontal="left" vertical="center" wrapText="1"/>
    </xf>
    <xf numFmtId="0" fontId="22" fillId="6" borderId="0" xfId="0" applyFont="1" applyFill="1" applyAlignment="1">
      <alignment horizontal="left" vertical="center" wrapText="1"/>
    </xf>
    <xf numFmtId="0" fontId="23" fillId="6" borderId="0" xfId="0" applyFont="1" applyFill="1" applyAlignment="1">
      <alignment vertical="center"/>
    </xf>
    <xf numFmtId="164" fontId="20" fillId="6" borderId="0" xfId="0" applyNumberFormat="1" applyFont="1" applyFill="1" applyAlignment="1">
      <alignment vertical="top" wrapText="1"/>
    </xf>
    <xf numFmtId="0" fontId="26" fillId="6" borderId="0" xfId="0" applyFont="1" applyFill="1" applyAlignment="1">
      <alignment vertical="top" wrapText="1"/>
    </xf>
    <xf numFmtId="164" fontId="20" fillId="6" borderId="0" xfId="0" applyNumberFormat="1" applyFont="1" applyFill="1" applyAlignment="1">
      <alignment vertical="top"/>
    </xf>
    <xf numFmtId="0" fontId="13" fillId="6" borderId="7" xfId="0" applyFont="1" applyFill="1" applyBorder="1" applyAlignment="1">
      <alignment horizontal="center" vertical="center"/>
    </xf>
    <xf numFmtId="164" fontId="20" fillId="6" borderId="6" xfId="0" applyNumberFormat="1" applyFont="1" applyFill="1" applyBorder="1" applyAlignment="1">
      <alignment vertical="top" wrapText="1"/>
    </xf>
    <xf numFmtId="0" fontId="26" fillId="6" borderId="6" xfId="0" applyFont="1" applyFill="1" applyBorder="1" applyAlignment="1">
      <alignment vertical="top" wrapText="1"/>
    </xf>
    <xf numFmtId="0" fontId="13" fillId="6" borderId="8" xfId="0" applyFont="1" applyFill="1" applyBorder="1" applyAlignment="1">
      <alignment horizontal="center" vertical="center"/>
    </xf>
    <xf numFmtId="0" fontId="42" fillId="3" borderId="13" xfId="0" applyFont="1" applyFill="1" applyBorder="1" applyAlignment="1">
      <alignment horizontal="left" vertical="center"/>
    </xf>
    <xf numFmtId="0" fontId="42" fillId="3" borderId="0" xfId="0" applyFont="1" applyFill="1" applyBorder="1" applyAlignment="1">
      <alignment horizontal="left" vertical="center"/>
    </xf>
    <xf numFmtId="0" fontId="20" fillId="6" borderId="0" xfId="0" applyFont="1" applyFill="1" applyAlignment="1">
      <alignment horizontal="center" vertical="center"/>
    </xf>
    <xf numFmtId="0" fontId="20" fillId="6" borderId="0" xfId="0" applyFont="1" applyFill="1" applyAlignment="1">
      <alignment horizontal="center" vertical="center"/>
    </xf>
    <xf numFmtId="0" fontId="20" fillId="6" borderId="0" xfId="0" applyFont="1" applyFill="1" applyAlignment="1">
      <alignment horizontal="left" vertical="center"/>
    </xf>
    <xf numFmtId="0" fontId="42" fillId="3" borderId="0" xfId="0" applyFont="1" applyFill="1" applyAlignment="1">
      <alignment horizontal="left" vertical="center"/>
    </xf>
    <xf numFmtId="0" fontId="42" fillId="3" borderId="0" xfId="0" applyFont="1" applyFill="1" applyAlignment="1">
      <alignment horizontal="right" vertical="center"/>
    </xf>
    <xf numFmtId="0" fontId="48" fillId="6" borderId="0" xfId="0" applyFont="1" applyFill="1" applyAlignment="1">
      <alignment vertical="center"/>
    </xf>
    <xf numFmtId="0" fontId="42" fillId="6" borderId="0" xfId="0" applyFont="1" applyFill="1" applyAlignment="1">
      <alignment horizontal="center" vertical="center"/>
    </xf>
    <xf numFmtId="0" fontId="42" fillId="6" borderId="0" xfId="0" applyFont="1" applyFill="1" applyAlignment="1">
      <alignment horizontal="right" vertical="center"/>
    </xf>
    <xf numFmtId="0" fontId="42" fillId="3" borderId="0" xfId="0" applyFont="1" applyFill="1" applyAlignment="1">
      <alignment horizontal="left" vertical="center" indent="1"/>
    </xf>
    <xf numFmtId="0" fontId="49" fillId="6" borderId="0" xfId="0" applyFont="1" applyFill="1" applyAlignment="1">
      <alignment horizontal="right" vertical="center" indent="1"/>
    </xf>
    <xf numFmtId="0" fontId="37" fillId="3" borderId="0" xfId="0" applyFont="1" applyFill="1" applyAlignment="1">
      <alignment vertical="center"/>
    </xf>
    <xf numFmtId="0" fontId="42" fillId="3" borderId="15" xfId="0" applyFont="1" applyFill="1" applyBorder="1" applyAlignment="1">
      <alignment horizontal="left" vertical="center" indent="1"/>
    </xf>
    <xf numFmtId="0" fontId="42" fillId="3" borderId="16" xfId="0" applyFont="1" applyFill="1" applyBorder="1" applyAlignment="1">
      <alignment horizontal="left" vertical="center" indent="1"/>
    </xf>
    <xf numFmtId="0" fontId="42" fillId="3" borderId="17" xfId="0" applyFont="1" applyFill="1" applyBorder="1" applyAlignment="1">
      <alignment horizontal="left" vertical="center" indent="1"/>
    </xf>
    <xf numFmtId="0" fontId="25" fillId="3" borderId="0" xfId="0" applyFont="1" applyFill="1" applyAlignment="1">
      <alignment horizontal="center"/>
    </xf>
    <xf numFmtId="0" fontId="3" fillId="3" borderId="0" xfId="0" quotePrefix="1" applyFont="1" applyFill="1"/>
    <xf numFmtId="0" fontId="50" fillId="3" borderId="0" xfId="0" applyFont="1" applyFill="1"/>
    <xf numFmtId="0" fontId="3" fillId="3" borderId="0" xfId="0" applyFont="1" applyFill="1" applyAlignment="1">
      <alignment horizontal="left" vertical="center" indent="1"/>
    </xf>
    <xf numFmtId="0" fontId="3" fillId="8" borderId="0" xfId="0" applyFont="1" applyFill="1"/>
    <xf numFmtId="0" fontId="28" fillId="9" borderId="0" xfId="0" applyFont="1" applyFill="1" applyAlignment="1">
      <alignment vertical="center"/>
    </xf>
    <xf numFmtId="0" fontId="42" fillId="3" borderId="14" xfId="0" applyFont="1" applyFill="1" applyBorder="1" applyAlignment="1">
      <alignment horizontal="left" vertical="center" indent="1"/>
    </xf>
    <xf numFmtId="0" fontId="20" fillId="3" borderId="18" xfId="0" applyFont="1" applyFill="1" applyBorder="1" applyAlignment="1">
      <alignment horizontal="left" vertical="center" indent="1"/>
    </xf>
    <xf numFmtId="0" fontId="28" fillId="10" borderId="0" xfId="0" applyFont="1" applyFill="1" applyAlignment="1">
      <alignment vertical="center"/>
    </xf>
    <xf numFmtId="0" fontId="3" fillId="10" borderId="0" xfId="0" applyFont="1" applyFill="1" applyAlignment="1">
      <alignment horizontal="left" indent="1"/>
    </xf>
    <xf numFmtId="0" fontId="3" fillId="10" borderId="0" xfId="0" applyFont="1" applyFill="1"/>
    <xf numFmtId="0" fontId="52" fillId="6" borderId="20" xfId="0" applyFont="1" applyFill="1" applyBorder="1" applyAlignment="1">
      <alignment horizontal="left" vertical="center" indent="1" shrinkToFit="1"/>
    </xf>
    <xf numFmtId="0" fontId="52" fillId="6" borderId="0" xfId="0" applyFont="1" applyFill="1" applyAlignment="1">
      <alignment horizontal="left" vertical="center" indent="1" shrinkToFit="1"/>
    </xf>
    <xf numFmtId="0" fontId="52" fillId="6" borderId="5" xfId="0" applyFont="1" applyFill="1" applyBorder="1" applyAlignment="1">
      <alignment horizontal="left" vertical="center" indent="1" shrinkToFit="1"/>
    </xf>
    <xf numFmtId="0" fontId="52" fillId="6" borderId="21" xfId="0" applyFont="1" applyFill="1" applyBorder="1" applyAlignment="1">
      <alignment horizontal="left" vertical="center" indent="1" shrinkToFit="1"/>
    </xf>
    <xf numFmtId="0" fontId="52" fillId="6" borderId="20" xfId="0" applyFont="1" applyFill="1" applyBorder="1" applyAlignment="1">
      <alignment vertical="center" shrinkToFit="1"/>
    </xf>
    <xf numFmtId="0" fontId="52" fillId="6" borderId="0" xfId="0" applyFont="1" applyFill="1" applyBorder="1" applyAlignment="1">
      <alignment horizontal="left" vertical="center" indent="1" shrinkToFit="1"/>
    </xf>
    <xf numFmtId="0" fontId="53" fillId="3" borderId="14" xfId="0" applyFont="1" applyFill="1" applyBorder="1" applyAlignment="1">
      <alignment horizontal="center" vertical="center" shrinkToFit="1"/>
    </xf>
    <xf numFmtId="0" fontId="54" fillId="2" borderId="2" xfId="0" applyFont="1" applyFill="1" applyBorder="1" applyAlignment="1">
      <alignment horizontal="left" vertical="center"/>
    </xf>
    <xf numFmtId="0" fontId="55" fillId="10" borderId="1" xfId="0" applyFont="1" applyFill="1" applyBorder="1" applyAlignment="1">
      <alignment horizontal="center" vertical="center"/>
    </xf>
    <xf numFmtId="0" fontId="55" fillId="10" borderId="3" xfId="0" applyFont="1" applyFill="1" applyBorder="1" applyAlignment="1">
      <alignment horizontal="center" vertical="center"/>
    </xf>
    <xf numFmtId="0" fontId="21" fillId="2" borderId="2" xfId="0" applyFont="1" applyFill="1" applyBorder="1" applyAlignment="1">
      <alignment horizontal="left" vertical="center"/>
    </xf>
    <xf numFmtId="0" fontId="22" fillId="2" borderId="2"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13" fillId="2" borderId="2" xfId="0" applyFont="1" applyFill="1" applyBorder="1" applyAlignment="1">
      <alignment horizontal="center" vertical="center"/>
    </xf>
    <xf numFmtId="0" fontId="56" fillId="2" borderId="0" xfId="0" applyFont="1" applyFill="1" applyAlignment="1">
      <alignment horizontal="center" vertical="center" wrapText="1"/>
    </xf>
    <xf numFmtId="0" fontId="51" fillId="3" borderId="0" xfId="0" applyFont="1" applyFill="1" applyBorder="1" applyAlignment="1">
      <alignment horizontal="center" vertical="center"/>
    </xf>
    <xf numFmtId="0" fontId="48" fillId="6" borderId="0" xfId="0" applyFont="1" applyFill="1" applyAlignment="1">
      <alignment horizontal="left" vertical="center"/>
    </xf>
    <xf numFmtId="0" fontId="42" fillId="6" borderId="0" xfId="0" applyFont="1" applyFill="1" applyAlignment="1">
      <alignment horizontal="left" vertical="center" wrapText="1"/>
    </xf>
    <xf numFmtId="0" fontId="42" fillId="6" borderId="0" xfId="0" applyFont="1" applyFill="1" applyAlignment="1">
      <alignment vertical="top"/>
    </xf>
    <xf numFmtId="0" fontId="42" fillId="6" borderId="0" xfId="0" applyFont="1" applyFill="1" applyAlignment="1">
      <alignment horizontal="left" vertical="top" wrapText="1"/>
    </xf>
    <xf numFmtId="0" fontId="57" fillId="6" borderId="0" xfId="0" applyFont="1" applyFill="1" applyAlignment="1">
      <alignment horizontal="left" vertical="center" indent="1" shrinkToFit="1"/>
    </xf>
    <xf numFmtId="0" fontId="59" fillId="6" borderId="0" xfId="0" applyFont="1" applyFill="1" applyAlignment="1">
      <alignment horizontal="center" vertical="center"/>
    </xf>
    <xf numFmtId="0" fontId="48" fillId="6" borderId="0" xfId="0" applyFont="1" applyFill="1" applyAlignment="1">
      <alignment horizontal="left" shrinkToFit="1"/>
    </xf>
    <xf numFmtId="0" fontId="60" fillId="3" borderId="0" xfId="0" applyFont="1" applyFill="1"/>
    <xf numFmtId="0" fontId="3" fillId="3" borderId="19" xfId="0" applyFont="1" applyFill="1" applyBorder="1"/>
    <xf numFmtId="0" fontId="25" fillId="3" borderId="0" xfId="0" applyFont="1" applyFill="1" applyAlignment="1">
      <alignment horizontal="left" indent="1"/>
    </xf>
    <xf numFmtId="0" fontId="42" fillId="3" borderId="0" xfId="0" applyFont="1" applyFill="1" applyAlignment="1">
      <alignment horizontal="center" vertical="center" wrapText="1"/>
    </xf>
    <xf numFmtId="0" fontId="62" fillId="11" borderId="0" xfId="0" applyFont="1" applyFill="1" applyAlignment="1">
      <alignment horizontal="center" vertical="center"/>
    </xf>
    <xf numFmtId="0" fontId="63" fillId="3" borderId="0" xfId="0" applyFont="1" applyFill="1"/>
    <xf numFmtId="0" fontId="63" fillId="11" borderId="0" xfId="0" applyFont="1" applyFill="1"/>
    <xf numFmtId="0" fontId="63" fillId="12" borderId="0" xfId="0" applyFont="1" applyFill="1"/>
    <xf numFmtId="0" fontId="39" fillId="12" borderId="0" xfId="0" applyFont="1" applyFill="1"/>
    <xf numFmtId="0" fontId="64" fillId="12" borderId="0" xfId="0" applyFont="1" applyFill="1" applyAlignment="1">
      <alignment horizontal="center" vertical="center" wrapText="1"/>
    </xf>
    <xf numFmtId="0" fontId="14" fillId="12" borderId="0" xfId="0" applyFont="1" applyFill="1" applyAlignment="1">
      <alignment vertical="top" shrinkToFit="1"/>
    </xf>
    <xf numFmtId="0" fontId="63" fillId="3" borderId="22" xfId="0" applyFont="1" applyFill="1" applyBorder="1" applyAlignment="1">
      <alignment vertical="center" shrinkToFit="1"/>
    </xf>
    <xf numFmtId="0" fontId="0" fillId="3" borderId="22" xfId="0" applyFill="1" applyBorder="1" applyAlignment="1">
      <alignment vertical="center" shrinkToFit="1"/>
    </xf>
    <xf numFmtId="3" fontId="63" fillId="3" borderId="22" xfId="0" applyNumberFormat="1" applyFont="1" applyFill="1" applyBorder="1" applyAlignment="1">
      <alignment vertical="center"/>
    </xf>
    <xf numFmtId="14" fontId="63" fillId="3" borderId="22" xfId="0" applyNumberFormat="1" applyFont="1" applyFill="1" applyBorder="1" applyAlignment="1">
      <alignment vertical="center" shrinkToFit="1"/>
    </xf>
    <xf numFmtId="0" fontId="14" fillId="12" borderId="0" xfId="0" applyFont="1" applyFill="1" applyAlignment="1">
      <alignment horizontal="left" vertical="top" wrapText="1" indent="1"/>
    </xf>
    <xf numFmtId="0" fontId="14" fillId="3" borderId="0" xfId="0" applyFont="1" applyFill="1" applyAlignment="1">
      <alignment vertical="top" shrinkToFit="1"/>
    </xf>
    <xf numFmtId="0" fontId="65" fillId="13" borderId="0" xfId="0" applyFont="1" applyFill="1" applyAlignment="1">
      <alignment horizontal="center" vertical="center"/>
    </xf>
    <xf numFmtId="0" fontId="66" fillId="12" borderId="0" xfId="0" applyFont="1" applyFill="1" applyAlignment="1">
      <alignment vertical="center"/>
    </xf>
    <xf numFmtId="0" fontId="67" fillId="12" borderId="0" xfId="0" applyFont="1" applyFill="1" applyAlignment="1">
      <alignment horizontal="left" vertical="center" indent="1"/>
    </xf>
    <xf numFmtId="0" fontId="68" fillId="12" borderId="0" xfId="0" applyFont="1" applyFill="1" applyAlignment="1">
      <alignment horizontal="left" vertical="center"/>
    </xf>
    <xf numFmtId="0" fontId="16" fillId="12" borderId="0" xfId="0" applyFont="1" applyFill="1" applyAlignment="1">
      <alignment vertical="center"/>
    </xf>
    <xf numFmtId="0" fontId="16" fillId="12" borderId="0" xfId="0" applyFont="1" applyFill="1"/>
    <xf numFmtId="0" fontId="16" fillId="12" borderId="0" xfId="0" applyFont="1" applyFill="1" applyAlignment="1">
      <alignment horizontal="left" vertical="center" wrapText="1"/>
    </xf>
    <xf numFmtId="0" fontId="48" fillId="3" borderId="14" xfId="0" applyFont="1" applyFill="1" applyBorder="1" applyAlignment="1">
      <alignment horizontal="center" vertical="center"/>
    </xf>
    <xf numFmtId="0" fontId="53" fillId="3" borderId="23" xfId="0" applyFont="1" applyFill="1" applyBorder="1" applyAlignment="1">
      <alignment horizontal="center" vertical="center" shrinkToFit="1"/>
    </xf>
    <xf numFmtId="0" fontId="42" fillId="3" borderId="15" xfId="0" applyFont="1" applyFill="1" applyBorder="1" applyAlignment="1">
      <alignment horizontal="left" vertical="center" indent="1" shrinkToFit="1"/>
    </xf>
    <xf numFmtId="0" fontId="42" fillId="3" borderId="16" xfId="0" applyFont="1" applyFill="1" applyBorder="1" applyAlignment="1">
      <alignment horizontal="left" vertical="center" indent="1" shrinkToFit="1"/>
    </xf>
    <xf numFmtId="0" fontId="42" fillId="3" borderId="17" xfId="0" applyFont="1" applyFill="1" applyBorder="1" applyAlignment="1">
      <alignment horizontal="left" vertical="center" indent="1" shrinkToFit="1"/>
    </xf>
    <xf numFmtId="0" fontId="16" fillId="6" borderId="24" xfId="0" applyFont="1" applyFill="1" applyBorder="1" applyAlignment="1">
      <alignment vertical="top" wrapText="1"/>
    </xf>
    <xf numFmtId="0" fontId="16" fillId="6" borderId="0" xfId="0" applyFont="1" applyFill="1" applyBorder="1" applyAlignment="1">
      <alignment vertical="top" wrapText="1"/>
    </xf>
    <xf numFmtId="0" fontId="16" fillId="3" borderId="25" xfId="0" applyFont="1" applyFill="1" applyBorder="1" applyAlignment="1">
      <alignment horizontal="left" vertical="top" wrapText="1"/>
    </xf>
    <xf numFmtId="0" fontId="70" fillId="6" borderId="0" xfId="0" applyFont="1" applyFill="1" applyAlignment="1">
      <alignment horizontal="left" vertical="top" wrapText="1"/>
    </xf>
    <xf numFmtId="164" fontId="61" fillId="6" borderId="0" xfId="0" applyNumberFormat="1" applyFont="1" applyFill="1" applyAlignment="1">
      <alignment horizontal="center" vertical="center" wrapText="1"/>
    </xf>
    <xf numFmtId="0" fontId="73" fillId="6" borderId="0" xfId="0" applyFont="1" applyFill="1" applyAlignment="1">
      <alignment horizontal="right" vertical="top" wrapText="1"/>
    </xf>
    <xf numFmtId="0" fontId="77" fillId="6" borderId="0" xfId="0" applyFont="1" applyFill="1" applyAlignment="1"/>
    <xf numFmtId="0" fontId="78" fillId="6" borderId="0" xfId="0" applyFont="1" applyFill="1" applyAlignment="1">
      <alignment horizontal="left" vertical="top" wrapText="1"/>
    </xf>
    <xf numFmtId="0" fontId="79" fillId="6" borderId="0" xfId="0" applyFont="1" applyFill="1" applyAlignment="1">
      <alignment vertical="center"/>
    </xf>
    <xf numFmtId="0" fontId="80" fillId="6" borderId="0" xfId="0" applyFont="1" applyFill="1" applyAlignment="1">
      <alignment vertical="center"/>
    </xf>
    <xf numFmtId="0" fontId="81" fillId="6" borderId="0" xfId="0" applyFont="1" applyFill="1" applyAlignment="1">
      <alignment vertical="center"/>
    </xf>
    <xf numFmtId="0" fontId="85" fillId="6" borderId="0" xfId="0" applyFont="1" applyFill="1" applyAlignment="1">
      <alignment vertical="top"/>
    </xf>
    <xf numFmtId="0" fontId="86" fillId="10" borderId="0" xfId="0" applyFont="1" applyFill="1"/>
    <xf numFmtId="0" fontId="87" fillId="10" borderId="0" xfId="0" applyFont="1" applyFill="1"/>
    <xf numFmtId="0" fontId="88" fillId="10" borderId="0" xfId="0" applyFont="1" applyFill="1"/>
    <xf numFmtId="0" fontId="16" fillId="6" borderId="26" xfId="0" applyFont="1" applyFill="1" applyBorder="1" applyAlignment="1">
      <alignment vertical="top" wrapText="1"/>
    </xf>
    <xf numFmtId="0" fontId="84" fillId="6" borderId="0" xfId="0" applyFont="1" applyFill="1" applyAlignment="1">
      <alignment horizontal="left" vertical="center"/>
    </xf>
    <xf numFmtId="0" fontId="83" fillId="6" borderId="0" xfId="0" applyFont="1" applyFill="1" applyAlignment="1">
      <alignment horizontal="left" vertical="top" indent="2"/>
    </xf>
    <xf numFmtId="0" fontId="83" fillId="6" borderId="0" xfId="0" applyFont="1" applyFill="1" applyAlignment="1">
      <alignment vertical="top" wrapText="1"/>
    </xf>
    <xf numFmtId="0" fontId="82" fillId="6" borderId="0" xfId="0" applyFont="1" applyFill="1" applyAlignment="1">
      <alignment horizontal="left"/>
    </xf>
    <xf numFmtId="0" fontId="89" fillId="10" borderId="2" xfId="0" applyFont="1" applyFill="1" applyBorder="1" applyAlignment="1">
      <alignment horizontal="center" vertical="center" wrapText="1"/>
    </xf>
    <xf numFmtId="0" fontId="90" fillId="2" borderId="3" xfId="1" applyFont="1" applyFill="1" applyBorder="1" applyAlignment="1">
      <alignment horizontal="center" vertical="center"/>
    </xf>
    <xf numFmtId="0" fontId="91" fillId="2" borderId="1" xfId="0" applyFont="1" applyFill="1" applyBorder="1" applyAlignment="1">
      <alignment horizontal="center" vertical="center"/>
    </xf>
    <xf numFmtId="0" fontId="90" fillId="2" borderId="1" xfId="1" applyFont="1" applyFill="1" applyBorder="1" applyAlignment="1">
      <alignment horizontal="center" vertical="center"/>
    </xf>
    <xf numFmtId="0" fontId="92" fillId="6" borderId="0" xfId="0" applyFont="1" applyFill="1" applyAlignment="1">
      <alignment horizontal="center"/>
    </xf>
    <xf numFmtId="0" fontId="3" fillId="10" borderId="27" xfId="0" applyFont="1" applyFill="1" applyBorder="1"/>
    <xf numFmtId="0" fontId="14" fillId="10" borderId="27" xfId="0" applyFont="1" applyFill="1" applyBorder="1"/>
    <xf numFmtId="0" fontId="93" fillId="3" borderId="0" xfId="0" applyFont="1" applyFill="1"/>
    <xf numFmtId="0" fontId="94" fillId="3" borderId="0" xfId="0" applyFont="1" applyFill="1"/>
    <xf numFmtId="0" fontId="95" fillId="3" borderId="11" xfId="0" applyFont="1" applyFill="1" applyBorder="1" applyAlignment="1">
      <alignment horizontal="center" vertical="center"/>
    </xf>
    <xf numFmtId="0" fontId="95" fillId="3" borderId="12" xfId="0" applyFont="1" applyFill="1" applyBorder="1" applyAlignment="1">
      <alignment horizontal="center" vertical="center"/>
    </xf>
    <xf numFmtId="0" fontId="95" fillId="5" borderId="0" xfId="0" applyFont="1" applyFill="1" applyAlignment="1">
      <alignment horizontal="left" vertical="center"/>
    </xf>
    <xf numFmtId="0" fontId="95" fillId="3" borderId="0" xfId="0" applyFont="1" applyFill="1"/>
    <xf numFmtId="0" fontId="96" fillId="3" borderId="0" xfId="0" applyFont="1" applyFill="1"/>
    <xf numFmtId="0" fontId="97" fillId="3" borderId="0" xfId="0" applyFont="1" applyFill="1" applyAlignment="1">
      <alignment horizontal="center" vertical="center"/>
    </xf>
    <xf numFmtId="0" fontId="95" fillId="3" borderId="0" xfId="0" applyFont="1" applyFill="1" applyAlignment="1">
      <alignment horizontal="left" vertical="center"/>
    </xf>
    <xf numFmtId="0" fontId="98" fillId="3" borderId="0" xfId="0" applyFont="1" applyFill="1"/>
    <xf numFmtId="0" fontId="42" fillId="6" borderId="0" xfId="0" applyFont="1" applyFill="1" applyAlignment="1">
      <alignment horizontal="left" vertical="center" shrinkToFit="1"/>
    </xf>
  </cellXfs>
  <cellStyles count="2">
    <cellStyle name="Hyperlink" xfId="1" builtinId="8"/>
    <cellStyle name="Normal" xfId="0" builtinId="0"/>
  </cellStyles>
  <dxfs count="30">
    <dxf>
      <font>
        <b/>
        <i val="0"/>
      </font>
    </dxf>
    <dxf>
      <font>
        <b/>
        <i val="0"/>
      </font>
    </dxf>
    <dxf>
      <font>
        <b/>
        <i val="0"/>
      </font>
    </dxf>
    <dxf>
      <font>
        <color rgb="FFCDFFDC"/>
      </font>
      <fill>
        <patternFill>
          <bgColor rgb="FFCDFFDC"/>
        </patternFill>
      </fill>
    </dxf>
    <dxf>
      <font>
        <color rgb="FFCDFFDC"/>
      </font>
      <fill>
        <patternFill>
          <bgColor rgb="FFCDFFDC"/>
        </patternFill>
      </fill>
    </dxf>
    <dxf>
      <font>
        <color rgb="FFCDFFDC"/>
      </font>
      <fill>
        <patternFill>
          <bgColor rgb="FFCDFFDC"/>
        </patternFill>
      </fill>
    </dxf>
    <dxf>
      <font>
        <color rgb="FFCDFFDC"/>
      </font>
      <fill>
        <patternFill>
          <bgColor rgb="FFCDFFDC"/>
        </patternFill>
      </fill>
    </dxf>
    <dxf>
      <fill>
        <patternFill>
          <bgColor rgb="FFCDFFDC"/>
        </patternFill>
      </fill>
    </dxf>
    <dxf>
      <fill>
        <patternFill>
          <bgColor rgb="FFCDFFDC"/>
        </patternFill>
      </fill>
    </dxf>
    <dxf>
      <fill>
        <patternFill>
          <bgColor rgb="FFCDFFDC"/>
        </patternFill>
      </fill>
    </dxf>
    <dxf>
      <fill>
        <patternFill>
          <bgColor rgb="FFCDFFDC"/>
        </patternFill>
      </fill>
    </dxf>
    <dxf>
      <font>
        <b/>
        <i val="0"/>
      </font>
    </dxf>
    <dxf>
      <fill>
        <patternFill>
          <bgColor rgb="FFCDFFDC"/>
        </patternFill>
      </fill>
    </dxf>
    <dxf>
      <font>
        <b/>
        <i val="0"/>
      </font>
    </dxf>
    <dxf>
      <fill>
        <patternFill>
          <bgColor rgb="FFCDFFDC"/>
        </patternFill>
      </fill>
    </dxf>
    <dxf>
      <font>
        <b/>
        <i val="0"/>
      </font>
    </dxf>
    <dxf>
      <fill>
        <patternFill>
          <bgColor rgb="FFCDFFDC"/>
        </patternFill>
      </fill>
    </dxf>
    <dxf>
      <font>
        <b/>
        <i val="0"/>
      </font>
    </dxf>
    <dxf>
      <fill>
        <patternFill>
          <bgColor rgb="FFCDFFDC"/>
        </patternFill>
      </fill>
    </dxf>
    <dxf>
      <fill>
        <patternFill>
          <bgColor rgb="FFCDFFDC"/>
        </patternFill>
      </fill>
    </dxf>
    <dxf>
      <fill>
        <patternFill>
          <bgColor rgb="FFCDFFDC"/>
        </patternFill>
      </fill>
    </dxf>
    <dxf>
      <fill>
        <patternFill>
          <bgColor rgb="FFCDFFDC"/>
        </patternFill>
      </fill>
    </dxf>
    <dxf>
      <fill>
        <patternFill>
          <bgColor rgb="FFCDFFDC"/>
        </patternFill>
      </fill>
    </dxf>
    <dxf>
      <fill>
        <patternFill>
          <bgColor rgb="FFCDFFDC"/>
        </patternFill>
      </fill>
    </dxf>
    <dxf>
      <fill>
        <patternFill>
          <bgColor rgb="FFCDFFDC"/>
        </patternFill>
      </fill>
    </dxf>
    <dxf>
      <font>
        <b/>
        <i val="0"/>
      </font>
    </dxf>
    <dxf>
      <font>
        <b/>
        <i val="0"/>
      </font>
    </dxf>
    <dxf>
      <font>
        <b/>
        <i val="0"/>
      </font>
    </dxf>
    <dxf>
      <font>
        <b/>
        <i val="0"/>
      </font>
    </dxf>
    <dxf>
      <font>
        <b/>
        <i val="0"/>
      </font>
    </dxf>
  </dxfs>
  <tableStyles count="0" defaultTableStyle="TableStyleMedium2" defaultPivotStyle="PivotStyleLight16"/>
  <colors>
    <mruColors>
      <color rgb="FF265428"/>
      <color rgb="FF7BF987"/>
      <color rgb="FF79FB9E"/>
      <color rgb="FFCDFFDC"/>
      <color rgb="FF640000"/>
      <color rgb="FFFF5050"/>
      <color rgb="FFFFFF66"/>
      <color rgb="FFFFFF99"/>
      <color rgb="FFFFCC66"/>
      <color rgb="FF9DF6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VO!C18:H18"/><Relationship Id="rId13" Type="http://schemas.openxmlformats.org/officeDocument/2006/relationships/hyperlink" Target="#VO!C26:H26"/><Relationship Id="rId18" Type="http://schemas.openxmlformats.org/officeDocument/2006/relationships/image" Target="../media/image12.png"/><Relationship Id="rId3" Type="http://schemas.openxmlformats.org/officeDocument/2006/relationships/image" Target="../media/image3.png"/><Relationship Id="rId7" Type="http://schemas.openxmlformats.org/officeDocument/2006/relationships/hyperlink" Target="#VO!C16:H16"/><Relationship Id="rId12" Type="http://schemas.openxmlformats.org/officeDocument/2006/relationships/image" Target="../media/image7.jpg"/><Relationship Id="rId17" Type="http://schemas.openxmlformats.org/officeDocument/2006/relationships/image" Target="../media/image11.png"/><Relationship Id="rId2" Type="http://schemas.openxmlformats.org/officeDocument/2006/relationships/image" Target="../media/image2.png"/><Relationship Id="rId16" Type="http://schemas.openxmlformats.org/officeDocument/2006/relationships/image" Target="../media/image1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hyperlink" Target="#VO!C24:H24"/><Relationship Id="rId5" Type="http://schemas.openxmlformats.org/officeDocument/2006/relationships/image" Target="../media/image5.png"/><Relationship Id="rId15" Type="http://schemas.openxmlformats.org/officeDocument/2006/relationships/image" Target="../media/image9.jpeg"/><Relationship Id="rId10" Type="http://schemas.openxmlformats.org/officeDocument/2006/relationships/hyperlink" Target="#VO!C20:H20"/><Relationship Id="rId19" Type="http://schemas.openxmlformats.org/officeDocument/2006/relationships/hyperlink" Target="https://www.anankelogyfoundation.org/contact" TargetMode="External"/><Relationship Id="rId4" Type="http://schemas.openxmlformats.org/officeDocument/2006/relationships/image" Target="../media/image4.png"/><Relationship Id="rId9" Type="http://schemas.openxmlformats.org/officeDocument/2006/relationships/hyperlink" Target="#VO!C22:H22"/><Relationship Id="rId14" Type="http://schemas.openxmlformats.org/officeDocument/2006/relationships/image" Target="../media/image8.jpeg"/></Relationships>
</file>

<file path=xl/drawings/_rels/drawing2.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 Id="rId9"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13</xdr:col>
      <xdr:colOff>18626</xdr:colOff>
      <xdr:row>58</xdr:row>
      <xdr:rowOff>131336</xdr:rowOff>
    </xdr:from>
    <xdr:to>
      <xdr:col>28</xdr:col>
      <xdr:colOff>67904</xdr:colOff>
      <xdr:row>75</xdr:row>
      <xdr:rowOff>191887</xdr:rowOff>
    </xdr:to>
    <xdr:pic>
      <xdr:nvPicPr>
        <xdr:cNvPr id="2" name="value frame PNP" hidden="1">
          <a:extLst>
            <a:ext uri="{FF2B5EF4-FFF2-40B4-BE49-F238E27FC236}">
              <a16:creationId xmlns:a16="http://schemas.microsoft.com/office/drawing/2014/main" id="{7F036092-E1DA-4E36-9379-FE73229F7D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05126" y="19549636"/>
          <a:ext cx="6564378" cy="3362551"/>
        </a:xfrm>
        <a:prstGeom prst="rect">
          <a:avLst/>
        </a:prstGeom>
      </xdr:spPr>
    </xdr:pic>
    <xdr:clientData/>
  </xdr:twoCellAnchor>
  <xdr:twoCellAnchor editAs="oneCell">
    <xdr:from>
      <xdr:col>14</xdr:col>
      <xdr:colOff>110067</xdr:colOff>
      <xdr:row>47</xdr:row>
      <xdr:rowOff>0</xdr:rowOff>
    </xdr:from>
    <xdr:to>
      <xdr:col>27</xdr:col>
      <xdr:colOff>8311</xdr:colOff>
      <xdr:row>53</xdr:row>
      <xdr:rowOff>44836</xdr:rowOff>
    </xdr:to>
    <xdr:pic>
      <xdr:nvPicPr>
        <xdr:cNvPr id="3" name="Picture 2" hidden="1">
          <a:extLst>
            <a:ext uri="{FF2B5EF4-FFF2-40B4-BE49-F238E27FC236}">
              <a16:creationId xmlns:a16="http://schemas.microsoft.com/office/drawing/2014/main" id="{C67938E2-3BFA-4A13-9B27-7A05CC40B0CF}"/>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10867" y="17068800"/>
          <a:ext cx="6184744" cy="1505336"/>
        </a:xfrm>
        <a:prstGeom prst="rect">
          <a:avLst/>
        </a:prstGeom>
      </xdr:spPr>
    </xdr:pic>
    <xdr:clientData/>
  </xdr:twoCellAnchor>
  <xdr:twoCellAnchor editAs="oneCell">
    <xdr:from>
      <xdr:col>31</xdr:col>
      <xdr:colOff>426720</xdr:colOff>
      <xdr:row>602</xdr:row>
      <xdr:rowOff>0</xdr:rowOff>
    </xdr:from>
    <xdr:to>
      <xdr:col>33</xdr:col>
      <xdr:colOff>55932</xdr:colOff>
      <xdr:row>1005</xdr:row>
      <xdr:rowOff>41910</xdr:rowOff>
    </xdr:to>
    <xdr:pic>
      <xdr:nvPicPr>
        <xdr:cNvPr id="4" name="thumbs down, light red" hidden="1">
          <a:extLst>
            <a:ext uri="{FF2B5EF4-FFF2-40B4-BE49-F238E27FC236}">
              <a16:creationId xmlns:a16="http://schemas.microsoft.com/office/drawing/2014/main" id="{95906211-CB16-4762-A83C-CC66CE31113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587220" y="101066600"/>
          <a:ext cx="873812" cy="867410"/>
        </a:xfrm>
        <a:prstGeom prst="rect">
          <a:avLst/>
        </a:prstGeom>
      </xdr:spPr>
    </xdr:pic>
    <xdr:clientData/>
  </xdr:twoCellAnchor>
  <xdr:twoCellAnchor editAs="oneCell">
    <xdr:from>
      <xdr:col>24</xdr:col>
      <xdr:colOff>231420</xdr:colOff>
      <xdr:row>47</xdr:row>
      <xdr:rowOff>0</xdr:rowOff>
    </xdr:from>
    <xdr:to>
      <xdr:col>26</xdr:col>
      <xdr:colOff>73992</xdr:colOff>
      <xdr:row>49</xdr:row>
      <xdr:rowOff>228600</xdr:rowOff>
    </xdr:to>
    <xdr:pic>
      <xdr:nvPicPr>
        <xdr:cNvPr id="5" name="thumbs up, light green" hidden="1">
          <a:extLst>
            <a:ext uri="{FF2B5EF4-FFF2-40B4-BE49-F238E27FC236}">
              <a16:creationId xmlns:a16="http://schemas.microsoft.com/office/drawing/2014/main" id="{36E981CA-1B8B-4EAD-882E-4E203E2FA0E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375670" y="17068800"/>
          <a:ext cx="871272" cy="927100"/>
        </a:xfrm>
        <a:prstGeom prst="rect">
          <a:avLst/>
        </a:prstGeom>
      </xdr:spPr>
    </xdr:pic>
    <xdr:clientData/>
  </xdr:twoCellAnchor>
  <xdr:oneCellAnchor>
    <xdr:from>
      <xdr:col>15</xdr:col>
      <xdr:colOff>22860</xdr:colOff>
      <xdr:row>47</xdr:row>
      <xdr:rowOff>0</xdr:rowOff>
    </xdr:from>
    <xdr:ext cx="5943600" cy="3110484"/>
    <xdr:pic>
      <xdr:nvPicPr>
        <xdr:cNvPr id="6" name="Picture 5" hidden="1">
          <a:extLst>
            <a:ext uri="{FF2B5EF4-FFF2-40B4-BE49-F238E27FC236}">
              <a16:creationId xmlns:a16="http://schemas.microsoft.com/office/drawing/2014/main" id="{0A7F4839-3F61-4695-B239-533EA3EDF9CA}"/>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37960" y="17068800"/>
          <a:ext cx="5943600" cy="3110484"/>
        </a:xfrm>
        <a:prstGeom prst="rect">
          <a:avLst/>
        </a:prstGeom>
      </xdr:spPr>
    </xdr:pic>
    <xdr:clientData/>
  </xdr:oneCellAnchor>
  <xdr:oneCellAnchor>
    <xdr:from>
      <xdr:col>13</xdr:col>
      <xdr:colOff>18626</xdr:colOff>
      <xdr:row>209</xdr:row>
      <xdr:rowOff>0</xdr:rowOff>
    </xdr:from>
    <xdr:ext cx="6450078" cy="3417161"/>
    <xdr:pic>
      <xdr:nvPicPr>
        <xdr:cNvPr id="7" name="value frame PNP" hidden="1">
          <a:extLst>
            <a:ext uri="{FF2B5EF4-FFF2-40B4-BE49-F238E27FC236}">
              <a16:creationId xmlns:a16="http://schemas.microsoft.com/office/drawing/2014/main" id="{75075133-F95B-4945-AD37-A496AFD930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05126" y="25641300"/>
          <a:ext cx="6450078" cy="3417161"/>
        </a:xfrm>
        <a:prstGeom prst="rect">
          <a:avLst/>
        </a:prstGeom>
      </xdr:spPr>
    </xdr:pic>
    <xdr:clientData/>
  </xdr:oneCellAnchor>
  <xdr:oneCellAnchor>
    <xdr:from>
      <xdr:col>0</xdr:col>
      <xdr:colOff>110067</xdr:colOff>
      <xdr:row>209</xdr:row>
      <xdr:rowOff>0</xdr:rowOff>
    </xdr:from>
    <xdr:ext cx="6055204" cy="1548516"/>
    <xdr:pic>
      <xdr:nvPicPr>
        <xdr:cNvPr id="8" name="Picture 7" hidden="1">
          <a:extLst>
            <a:ext uri="{FF2B5EF4-FFF2-40B4-BE49-F238E27FC236}">
              <a16:creationId xmlns:a16="http://schemas.microsoft.com/office/drawing/2014/main" id="{52400F63-4D00-47EA-B9B9-824C342D1E8A}"/>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110067" y="25641300"/>
          <a:ext cx="6055204" cy="1548516"/>
        </a:xfrm>
        <a:prstGeom prst="rect">
          <a:avLst/>
        </a:prstGeom>
      </xdr:spPr>
    </xdr:pic>
    <xdr:clientData/>
  </xdr:oneCellAnchor>
  <xdr:oneCellAnchor>
    <xdr:from>
      <xdr:col>2</xdr:col>
      <xdr:colOff>426720</xdr:colOff>
      <xdr:row>209</xdr:row>
      <xdr:rowOff>0</xdr:rowOff>
    </xdr:from>
    <xdr:ext cx="848412" cy="914400"/>
    <xdr:pic>
      <xdr:nvPicPr>
        <xdr:cNvPr id="9" name="thumbs down, light red" hidden="1">
          <a:extLst>
            <a:ext uri="{FF2B5EF4-FFF2-40B4-BE49-F238E27FC236}">
              <a16:creationId xmlns:a16="http://schemas.microsoft.com/office/drawing/2014/main" id="{881F74AC-02DA-44F0-B563-793983B57C1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55370" y="25641300"/>
          <a:ext cx="848412" cy="914400"/>
        </a:xfrm>
        <a:prstGeom prst="rect">
          <a:avLst/>
        </a:prstGeom>
      </xdr:spPr>
    </xdr:pic>
    <xdr:clientData/>
  </xdr:oneCellAnchor>
  <xdr:oneCellAnchor>
    <xdr:from>
      <xdr:col>10</xdr:col>
      <xdr:colOff>231420</xdr:colOff>
      <xdr:row>209</xdr:row>
      <xdr:rowOff>0</xdr:rowOff>
    </xdr:from>
    <xdr:ext cx="848412" cy="914400"/>
    <xdr:pic>
      <xdr:nvPicPr>
        <xdr:cNvPr id="10" name="thumbs up, light green" hidden="1">
          <a:extLst>
            <a:ext uri="{FF2B5EF4-FFF2-40B4-BE49-F238E27FC236}">
              <a16:creationId xmlns:a16="http://schemas.microsoft.com/office/drawing/2014/main" id="{0C89DA10-F106-4743-B48E-FAFB4086341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4974870" y="25641300"/>
          <a:ext cx="848412" cy="914400"/>
        </a:xfrm>
        <a:prstGeom prst="rect">
          <a:avLst/>
        </a:prstGeom>
      </xdr:spPr>
    </xdr:pic>
    <xdr:clientData/>
  </xdr:oneCellAnchor>
  <xdr:oneCellAnchor>
    <xdr:from>
      <xdr:col>1</xdr:col>
      <xdr:colOff>22860</xdr:colOff>
      <xdr:row>209</xdr:row>
      <xdr:rowOff>0</xdr:rowOff>
    </xdr:from>
    <xdr:ext cx="5943600" cy="3110484"/>
    <xdr:pic>
      <xdr:nvPicPr>
        <xdr:cNvPr id="11" name="Picture 10" hidden="1">
          <a:extLst>
            <a:ext uri="{FF2B5EF4-FFF2-40B4-BE49-F238E27FC236}">
              <a16:creationId xmlns:a16="http://schemas.microsoft.com/office/drawing/2014/main" id="{3F10D62A-C6E7-443B-81DF-BE7B501740CD}"/>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137160" y="25641300"/>
          <a:ext cx="5943600" cy="3110484"/>
        </a:xfrm>
        <a:prstGeom prst="rect">
          <a:avLst/>
        </a:prstGeom>
      </xdr:spPr>
    </xdr:pic>
    <xdr:clientData/>
  </xdr:oneCellAnchor>
  <xdr:oneCellAnchor>
    <xdr:from>
      <xdr:col>2</xdr:col>
      <xdr:colOff>76200</xdr:colOff>
      <xdr:row>6</xdr:row>
      <xdr:rowOff>439234</xdr:rowOff>
    </xdr:from>
    <xdr:ext cx="4914900" cy="825867"/>
    <xdr:sp macro="" textlink="">
      <xdr:nvSpPr>
        <xdr:cNvPr id="12" name="Rectangle 11">
          <a:extLst>
            <a:ext uri="{FF2B5EF4-FFF2-40B4-BE49-F238E27FC236}">
              <a16:creationId xmlns:a16="http://schemas.microsoft.com/office/drawing/2014/main" id="{AB8D255A-8302-4905-8D4A-5B844B30A4A8}"/>
            </a:ext>
          </a:extLst>
        </xdr:cNvPr>
        <xdr:cNvSpPr/>
      </xdr:nvSpPr>
      <xdr:spPr>
        <a:xfrm>
          <a:off x="704850" y="6484434"/>
          <a:ext cx="4914900" cy="825867"/>
        </a:xfrm>
        <a:prstGeom prst="rect">
          <a:avLst/>
        </a:prstGeom>
        <a:noFill/>
      </xdr:spPr>
      <xdr:txBody>
        <a:bodyPr wrap="square" lIns="0" tIns="0" rIns="0" bIns="0">
          <a:spAutoFit/>
        </a:bodyPr>
        <a:lstStyle/>
        <a:p>
          <a:pPr algn="ctr"/>
          <a:r>
            <a:rPr lang="en-US" sz="2800" b="1" cap="all" spc="0">
              <a:ln w="10160">
                <a:solidFill>
                  <a:schemeClr val="bg1"/>
                </a:solidFill>
                <a:prstDash val="solid"/>
              </a:ln>
              <a:solidFill>
                <a:srgbClr val="CDFFDC"/>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t>be known for who</a:t>
          </a:r>
          <a:r>
            <a:rPr lang="en-US" sz="2800" b="1" cap="all" spc="0" baseline="0">
              <a:ln w="10160">
                <a:solidFill>
                  <a:schemeClr val="bg1"/>
                </a:solidFill>
                <a:prstDash val="solid"/>
              </a:ln>
              <a:solidFill>
                <a:srgbClr val="CDFFDC"/>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t> you truly are and can be</a:t>
          </a:r>
          <a:endParaRPr lang="en-US" sz="2800" b="1" cap="all" spc="0">
            <a:ln w="10160">
              <a:solidFill>
                <a:schemeClr val="bg1"/>
              </a:solidFill>
              <a:prstDash val="solid"/>
            </a:ln>
            <a:solidFill>
              <a:srgbClr val="CDFFDC"/>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endParaRPr>
        </a:p>
      </xdr:txBody>
    </xdr:sp>
    <xdr:clientData/>
  </xdr:oneCellAnchor>
  <xdr:twoCellAnchor editAs="oneCell">
    <xdr:from>
      <xdr:col>0</xdr:col>
      <xdr:colOff>0</xdr:colOff>
      <xdr:row>49</xdr:row>
      <xdr:rowOff>88900</xdr:rowOff>
    </xdr:from>
    <xdr:to>
      <xdr:col>9</xdr:col>
      <xdr:colOff>342900</xdr:colOff>
      <xdr:row>62</xdr:row>
      <xdr:rowOff>235930</xdr:rowOff>
    </xdr:to>
    <xdr:pic>
      <xdr:nvPicPr>
        <xdr:cNvPr id="15" name="Picture 14">
          <a:extLst>
            <a:ext uri="{FF2B5EF4-FFF2-40B4-BE49-F238E27FC236}">
              <a16:creationId xmlns:a16="http://schemas.microsoft.com/office/drawing/2014/main" id="{29B135B0-27ED-4B90-BDDA-2FBA25A4443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17868900"/>
          <a:ext cx="4572000" cy="2623530"/>
        </a:xfrm>
        <a:prstGeom prst="rect">
          <a:avLst/>
        </a:prstGeom>
      </xdr:spPr>
    </xdr:pic>
    <xdr:clientData/>
  </xdr:twoCellAnchor>
  <xdr:twoCellAnchor>
    <xdr:from>
      <xdr:col>23</xdr:col>
      <xdr:colOff>127000</xdr:colOff>
      <xdr:row>671</xdr:row>
      <xdr:rowOff>120650</xdr:rowOff>
    </xdr:from>
    <xdr:to>
      <xdr:col>30</xdr:col>
      <xdr:colOff>425450</xdr:colOff>
      <xdr:row>678</xdr:row>
      <xdr:rowOff>44450</xdr:rowOff>
    </xdr:to>
    <xdr:sp macro="" textlink="">
      <xdr:nvSpPr>
        <xdr:cNvPr id="16" name="Text Box 1">
          <a:extLst>
            <a:ext uri="{FF2B5EF4-FFF2-40B4-BE49-F238E27FC236}">
              <a16:creationId xmlns:a16="http://schemas.microsoft.com/office/drawing/2014/main" id="{A7AFD152-25AF-1C1D-E23D-8BB4CACBF30D}"/>
            </a:ext>
          </a:extLst>
        </xdr:cNvPr>
        <xdr:cNvSpPr txBox="1"/>
      </xdr:nvSpPr>
      <xdr:spPr>
        <a:xfrm>
          <a:off x="10756900" y="101860350"/>
          <a:ext cx="3206750" cy="914400"/>
        </a:xfrm>
        <a:prstGeom prst="rect">
          <a:avLst/>
        </a:prstGeom>
        <a:no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spcBef>
              <a:spcPts val="0"/>
            </a:spcBef>
            <a:spcAft>
              <a:spcPts val="0"/>
            </a:spcAft>
          </a:pPr>
          <a:r>
            <a:rPr lang="en-US" sz="900" b="1">
              <a:effectLst/>
              <a:latin typeface="Tahoma" panose="020B0604030504040204" pitchFamily="34" charset="0"/>
              <a:ea typeface="Calibri" panose="020F0502020204030204" pitchFamily="34" charset="0"/>
              <a:cs typeface="Times New Roman" panose="02020603050405020304" pitchFamily="18" charset="0"/>
            </a:rPr>
            <a:t>0630.1953 VO</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The Vulnerably Responsive tool cultivates the 'bold honesty' of vulnerably facing and acknowledging deeper truths about yourself. While others are incentivized to actively accept you for who you fully are.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clientData/>
  </xdr:twoCellAnchor>
  <xdr:twoCellAnchor>
    <xdr:from>
      <xdr:col>16</xdr:col>
      <xdr:colOff>0</xdr:colOff>
      <xdr:row>700</xdr:row>
      <xdr:rowOff>0</xdr:rowOff>
    </xdr:from>
    <xdr:to>
      <xdr:col>21</xdr:col>
      <xdr:colOff>53340</xdr:colOff>
      <xdr:row>798</xdr:row>
      <xdr:rowOff>116205</xdr:rowOff>
    </xdr:to>
    <xdr:sp macro="" textlink="">
      <xdr:nvSpPr>
        <xdr:cNvPr id="17" name="Text Box 1">
          <a:extLst>
            <a:ext uri="{FF2B5EF4-FFF2-40B4-BE49-F238E27FC236}">
              <a16:creationId xmlns:a16="http://schemas.microsoft.com/office/drawing/2014/main" id="{C4F3DE25-D85D-B0FC-E52C-C6698B07B299}"/>
            </a:ext>
          </a:extLst>
        </xdr:cNvPr>
        <xdr:cNvSpPr txBox="1"/>
      </xdr:nvSpPr>
      <xdr:spPr>
        <a:xfrm>
          <a:off x="7029450" y="102565200"/>
          <a:ext cx="2625090" cy="12168505"/>
        </a:xfrm>
        <a:prstGeom prst="rect">
          <a:avLst/>
        </a:prstGeom>
        <a:no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spcBef>
              <a:spcPts val="0"/>
            </a:spcBef>
            <a:spcAft>
              <a:spcPts val="0"/>
            </a:spcAft>
          </a:pPr>
          <a:r>
            <a:rPr lang="en-US" sz="900" b="1">
              <a:effectLst/>
              <a:latin typeface="Tahoma" panose="020B0604030504040204" pitchFamily="34" charset="0"/>
              <a:ea typeface="Calibri" panose="020F0502020204030204" pitchFamily="34" charset="0"/>
              <a:cs typeface="Times New Roman" panose="02020603050405020304" pitchFamily="18" charset="0"/>
            </a:rPr>
            <a:t>0629.0047 Vulnerably Resp VO</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100" spc="-40">
              <a:solidFill>
                <a:srgbClr val="1D2228"/>
              </a:solidFill>
              <a:effectLst/>
              <a:latin typeface="Calibri" panose="020F0502020204030204" pitchFamily="34" charset="0"/>
              <a:ea typeface="Times New Roman" panose="02020603050405020304" pitchFamily="18" charset="0"/>
              <a:cs typeface="Times New Roman" panose="02020603050405020304" pitchFamily="18" charset="0"/>
            </a:rPr>
            <a:t>ANTICIPATED REACTION(S) TO DISCLOSURE(S):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Fear of rejection</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Fear of unqualified acceptance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It's meaning to me not appreciated</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Being taken for granted</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Dismissiveness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Evoking fear or anger</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Provoking defensiveness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Being misunderstood</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Becoming politicized</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Not being remembered</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Becoming mischaracterized</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Told I'm accepted, but only shallowly</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Who I am goes against your beliefs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Being told I am disgusting</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Being ignored</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Not getting an appropriate response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Disrespected</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Fear of being patronized</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Fear of silent treatment</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Fear of my secret being told to others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Dread of rumors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Fear of being scorned</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Fear of being told it doesn't really matter</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Fear of my defenses being triggered</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Dread of being exposed</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Wary that I'm really being accepted</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Dread you won't take the time to listen</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Unknown anxiety</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Risk of retraumatization</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Risk of hurting others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Dread of being overwhelmed by emotions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Guilt</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Regret</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Discouragement</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Underappreciated</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Watered down</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Might provoke your anger</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Might provoke your jealousy</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Might provoke your disgust</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Might provoke your doubt in me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Might change your view of me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You might ignore me or avoid me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Will be taken seriously</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Might be taken too seriously</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Might lose your respect for me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Taken out of context</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Already twisted out of context</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Cannot find the words for this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Could change your beliefs about me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Might be too much info about me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Too much to handle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Think I'm just making this up</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Might accuse me of lying</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Might accuse me of exaggerating</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Might think I'm grandiose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Might think I'm making too much of this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Might think I'm sounding selfish</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Might think I'm being disrespectful</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You might think less of me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You might think I'm making excuses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You might have me arrested</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You might have me committed</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You might coerce me to go to therapy</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You might spill my secrets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You might misunderstand me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You might misquote me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I can't risk rejection</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You might be little me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You might spread rumors about me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You might laugh at me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You might try to change me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You might impose your religion on me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You might impose your beliefs on me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You might hate me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You might give me false promises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You might say one thing but mean another</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You might make too much of it</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You might think I'm holding back something</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OTHER: ___________</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clientData/>
  </xdr:twoCellAnchor>
  <xdr:twoCellAnchor>
    <xdr:from>
      <xdr:col>21</xdr:col>
      <xdr:colOff>95250</xdr:colOff>
      <xdr:row>700</xdr:row>
      <xdr:rowOff>0</xdr:rowOff>
    </xdr:from>
    <xdr:to>
      <xdr:col>26</xdr:col>
      <xdr:colOff>10160</xdr:colOff>
      <xdr:row>746</xdr:row>
      <xdr:rowOff>44450</xdr:rowOff>
    </xdr:to>
    <xdr:sp macro="" textlink="">
      <xdr:nvSpPr>
        <xdr:cNvPr id="18" name="Text Box 1">
          <a:extLst>
            <a:ext uri="{FF2B5EF4-FFF2-40B4-BE49-F238E27FC236}">
              <a16:creationId xmlns:a16="http://schemas.microsoft.com/office/drawing/2014/main" id="{0DE6CE5E-7313-84A7-0934-C6D18E0233D0}"/>
            </a:ext>
          </a:extLst>
        </xdr:cNvPr>
        <xdr:cNvSpPr txBox="1"/>
      </xdr:nvSpPr>
      <xdr:spPr>
        <a:xfrm>
          <a:off x="9696450" y="102565200"/>
          <a:ext cx="2486660" cy="3511550"/>
        </a:xfrm>
        <a:prstGeom prst="rect">
          <a:avLst/>
        </a:prstGeom>
        <a:no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spcBef>
              <a:spcPts val="0"/>
            </a:spcBef>
            <a:spcAft>
              <a:spcPts val="0"/>
            </a:spcAft>
          </a:pPr>
          <a:r>
            <a:rPr lang="en-US" sz="900" b="1">
              <a:effectLst/>
              <a:latin typeface="Tahoma" panose="020B0604030504040204" pitchFamily="34" charset="0"/>
              <a:ea typeface="Calibri" panose="020F0502020204030204" pitchFamily="34" charset="0"/>
              <a:cs typeface="Times New Roman" panose="02020603050405020304" pitchFamily="18" charset="0"/>
            </a:rPr>
            <a:t>0625.0735 VO tool</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Plausible rationalized to avoid embarrassment</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no apparent harm</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no one asked</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could not risk rejection</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did not think anyone would care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fear of misconception</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already misinterpreted</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was not my fault</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assumed others took care of it</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I meant well</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acted out of desperation</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trying to avoid the thing</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mostly someone else's fault</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was not my responsibility</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regrettably following the wrong direction</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following what someone else was doing</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did not know what I was doing</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trying to please someone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did not realize my mistakes until too late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did it for someone else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misunderstood what I was supposed to do</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clientData/>
  </xdr:twoCellAnchor>
  <xdr:twoCellAnchor>
    <xdr:from>
      <xdr:col>21</xdr:col>
      <xdr:colOff>95250</xdr:colOff>
      <xdr:row>749</xdr:row>
      <xdr:rowOff>146050</xdr:rowOff>
    </xdr:from>
    <xdr:to>
      <xdr:col>28</xdr:col>
      <xdr:colOff>101600</xdr:colOff>
      <xdr:row>779</xdr:row>
      <xdr:rowOff>60325</xdr:rowOff>
    </xdr:to>
    <xdr:sp macro="" textlink="">
      <xdr:nvSpPr>
        <xdr:cNvPr id="19" name="Text Box 1">
          <a:extLst>
            <a:ext uri="{FF2B5EF4-FFF2-40B4-BE49-F238E27FC236}">
              <a16:creationId xmlns:a16="http://schemas.microsoft.com/office/drawing/2014/main" id="{143B143F-23C1-02AC-E7E6-A221D98FF72F}"/>
            </a:ext>
          </a:extLst>
        </xdr:cNvPr>
        <xdr:cNvSpPr txBox="1"/>
      </xdr:nvSpPr>
      <xdr:spPr>
        <a:xfrm>
          <a:off x="9696450" y="106673650"/>
          <a:ext cx="3206750" cy="4867275"/>
        </a:xfrm>
        <a:prstGeom prst="rect">
          <a:avLst/>
        </a:prstGeom>
        <a:no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spcBef>
              <a:spcPts val="0"/>
            </a:spcBef>
            <a:spcAft>
              <a:spcPts val="0"/>
            </a:spcAft>
          </a:pPr>
          <a:r>
            <a:rPr lang="en-US" sz="1200" b="1">
              <a:effectLst/>
              <a:latin typeface="Tahoma" panose="020B0604030504040204" pitchFamily="34" charset="0"/>
              <a:ea typeface="Times New Roman" panose="02020603050405020304" pitchFamily="18" charset="0"/>
              <a:cs typeface="Times New Roman" panose="02020603050405020304" pitchFamily="18" charset="0"/>
            </a:rPr>
            <a:t>Vulnerably Responsive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Acknowledging a lie</a:t>
          </a: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Admitting to trying to deceive someone</a:t>
          </a: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Cheating on taxes</a:t>
          </a: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Stealing from someone</a:t>
          </a: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Shoplifting</a:t>
          </a: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Hitting someone</a:t>
          </a: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Taking home an item from work</a:t>
          </a: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Not doing something you promised</a:t>
          </a: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Hiding a personal failure</a:t>
          </a: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Admit greatest fear</a:t>
          </a: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Share most traumatic incident</a:t>
          </a: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Admit worst regret in life</a:t>
          </a: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Accidentally harming another</a:t>
          </a: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Hit and run of parked vehicle</a:t>
          </a: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Biggest doubts</a:t>
          </a: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Embarrassing moments</a:t>
          </a: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Undisclosed ailment</a:t>
          </a: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 </a:t>
          </a: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What I wish others knew about me…</a:t>
          </a: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 </a:t>
          </a:r>
        </a:p>
        <a:p>
          <a:pPr marL="0" marR="0">
            <a:spcBef>
              <a:spcPts val="0"/>
            </a:spcBef>
            <a:spcAft>
              <a:spcPts val="0"/>
            </a:spcAft>
          </a:pPr>
          <a:r>
            <a:rPr lang="en-US" sz="1100" b="1" i="1">
              <a:effectLst/>
              <a:latin typeface="Cambria Math" panose="02040503050406030204" pitchFamily="18" charset="0"/>
              <a:ea typeface="Times New Roman" panose="02020603050405020304" pitchFamily="18" charset="0"/>
              <a:cs typeface="Times New Roman" panose="02020603050405020304" pitchFamily="18" charset="0"/>
            </a:rPr>
            <a:t>CR list</a:t>
          </a:r>
          <a:r>
            <a:rPr lang="en-US" sz="1100">
              <a:effectLst/>
              <a:latin typeface="Cambria Math" panose="02040503050406030204" pitchFamily="18" charset="0"/>
              <a:ea typeface="Times New Roman" panose="02020603050405020304" pitchFamily="18" charset="0"/>
              <a:cs typeface="Times New Roman" panose="02020603050405020304" pitchFamily="18" charset="0"/>
            </a:rPr>
            <a:t>: applicable character refunctions</a:t>
          </a:r>
        </a:p>
        <a:p>
          <a:pPr marL="0" marR="0">
            <a:spcBef>
              <a:spcPts val="0"/>
            </a:spcBef>
            <a:spcAft>
              <a:spcPts val="0"/>
            </a:spcAft>
          </a:pPr>
          <a:r>
            <a:rPr lang="en-US" sz="1100" b="1" i="1">
              <a:effectLst/>
              <a:latin typeface="Cambria Math" panose="02040503050406030204" pitchFamily="18" charset="0"/>
              <a:ea typeface="Times New Roman" panose="02020603050405020304" pitchFamily="18" charset="0"/>
              <a:cs typeface="Times New Roman" panose="02020603050405020304" pitchFamily="18" charset="0"/>
            </a:rPr>
            <a:t>Pain-need list</a:t>
          </a:r>
          <a:r>
            <a:rPr lang="en-US" sz="1100">
              <a:effectLst/>
              <a:latin typeface="Cambria Math" panose="02040503050406030204" pitchFamily="18" charset="0"/>
              <a:ea typeface="Times New Roman" panose="02020603050405020304" pitchFamily="18" charset="0"/>
              <a:cs typeface="Times New Roman" panose="02020603050405020304" pitchFamily="18" charset="0"/>
            </a:rPr>
            <a:t>: affected emotions/needs</a:t>
          </a: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 </a:t>
          </a:r>
        </a:p>
        <a:p>
          <a:pPr marL="0" marR="0">
            <a:spcBef>
              <a:spcPts val="0"/>
            </a:spcBef>
            <a:spcAft>
              <a:spcPts val="0"/>
            </a:spcAft>
          </a:pPr>
          <a:r>
            <a:rPr lang="en-US" sz="1100" b="1" i="1">
              <a:effectLst/>
              <a:latin typeface="Cambria Math" panose="02040503050406030204" pitchFamily="18" charset="0"/>
              <a:ea typeface="Times New Roman" panose="02020603050405020304" pitchFamily="18" charset="0"/>
              <a:cs typeface="Times New Roman" panose="02020603050405020304" pitchFamily="18" charset="0"/>
            </a:rPr>
            <a:t>PRP</a:t>
          </a:r>
          <a:r>
            <a:rPr lang="en-US" sz="1100">
              <a:effectLst/>
              <a:latin typeface="Cambria Math" panose="02040503050406030204" pitchFamily="18" charset="0"/>
              <a:ea typeface="Times New Roman" panose="02020603050405020304" pitchFamily="18" charset="0"/>
              <a:cs typeface="Times New Roman" panose="02020603050405020304" pitchFamily="18" charset="0"/>
            </a:rPr>
            <a:t>: appropriate levels of self-disclosure</a:t>
          </a:r>
        </a:p>
        <a:p>
          <a:pPr marL="114300" marR="0" indent="-11430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	testing the waters by disclosing a portion at a time and gaging responsiveness</a:t>
          </a: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 </a:t>
          </a:r>
        </a:p>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Testimonial for feedback…deepening relation?</a:t>
          </a:r>
        </a:p>
      </xdr:txBody>
    </xdr:sp>
    <xdr:clientData/>
  </xdr:twoCellAnchor>
  <xdr:twoCellAnchor>
    <xdr:from>
      <xdr:col>14</xdr:col>
      <xdr:colOff>57150</xdr:colOff>
      <xdr:row>926</xdr:row>
      <xdr:rowOff>146050</xdr:rowOff>
    </xdr:from>
    <xdr:to>
      <xdr:col>17</xdr:col>
      <xdr:colOff>57150</xdr:colOff>
      <xdr:row>942</xdr:row>
      <xdr:rowOff>133350</xdr:rowOff>
    </xdr:to>
    <xdr:sp macro="" textlink="">
      <xdr:nvSpPr>
        <xdr:cNvPr id="23" name="TextBox 22">
          <a:extLst>
            <a:ext uri="{FF2B5EF4-FFF2-40B4-BE49-F238E27FC236}">
              <a16:creationId xmlns:a16="http://schemas.microsoft.com/office/drawing/2014/main" id="{5ADCC64F-7406-2F5F-3717-F4B65EB82779}"/>
            </a:ext>
          </a:extLst>
        </xdr:cNvPr>
        <xdr:cNvSpPr txBox="1"/>
      </xdr:nvSpPr>
      <xdr:spPr>
        <a:xfrm>
          <a:off x="6457950" y="161721800"/>
          <a:ext cx="1143000" cy="2628900"/>
        </a:xfrm>
        <a:prstGeom prst="rect">
          <a:avLst/>
        </a:prstGeom>
        <a:solidFill>
          <a:schemeClr val="lt1"/>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182880" bIns="0" rtlCol="0" anchor="t"/>
        <a:lstStyle/>
        <a:p>
          <a:r>
            <a:rPr lang="en-US" sz="1100" b="1"/>
            <a:t>responses</a:t>
          </a:r>
        </a:p>
        <a:p>
          <a:r>
            <a:rPr lang="en-US" sz="1000">
              <a:latin typeface="Arial Narrow" panose="020B0606020202030204" pitchFamily="34" charset="0"/>
            </a:rPr>
            <a:t>appreciated</a:t>
          </a:r>
        </a:p>
        <a:p>
          <a:r>
            <a:rPr lang="en-US" sz="1000">
              <a:latin typeface="Arial Narrow" panose="020B0606020202030204" pitchFamily="34" charset="0"/>
            </a:rPr>
            <a:t>questions</a:t>
          </a:r>
        </a:p>
        <a:p>
          <a:r>
            <a:rPr lang="en-US" sz="1000">
              <a:latin typeface="Arial Narrow" panose="020B0606020202030204" pitchFamily="34" charset="0"/>
            </a:rPr>
            <a:t>upsetting</a:t>
          </a:r>
        </a:p>
        <a:p>
          <a:r>
            <a:rPr lang="en-US" sz="1000">
              <a:latin typeface="Arial Narrow" panose="020B0606020202030204" pitchFamily="34" charset="0"/>
            </a:rPr>
            <a:t>mischaracterized</a:t>
          </a:r>
        </a:p>
        <a:p>
          <a:r>
            <a:rPr lang="en-US" sz="1000">
              <a:latin typeface="Arial Narrow" panose="020B0606020202030204" pitchFamily="34" charset="0"/>
            </a:rPr>
            <a:t>confounding</a:t>
          </a:r>
        </a:p>
        <a:p>
          <a:r>
            <a:rPr lang="en-US" sz="1000">
              <a:latin typeface="Arial Narrow" panose="020B0606020202030204" pitchFamily="34" charset="0"/>
            </a:rPr>
            <a:t>disturbing</a:t>
          </a:r>
        </a:p>
        <a:p>
          <a:r>
            <a:rPr lang="en-US" sz="1000">
              <a:latin typeface="Arial Narrow" panose="020B0606020202030204" pitchFamily="34" charset="0"/>
            </a:rPr>
            <a:t>puzzling</a:t>
          </a:r>
        </a:p>
        <a:p>
          <a:r>
            <a:rPr lang="en-US" sz="1000">
              <a:latin typeface="Arial Narrow" panose="020B0606020202030204" pitchFamily="34" charset="0"/>
            </a:rPr>
            <a:t>accepting</a:t>
          </a:r>
        </a:p>
        <a:p>
          <a:r>
            <a:rPr lang="en-US" sz="1000">
              <a:latin typeface="Arial Narrow" panose="020B0606020202030204" pitchFamily="34" charset="0"/>
            </a:rPr>
            <a:t>tolerated</a:t>
          </a:r>
        </a:p>
        <a:p>
          <a:r>
            <a:rPr lang="en-US" sz="1000">
              <a:latin typeface="Arial Narrow" panose="020B0606020202030204" pitchFamily="34" charset="0"/>
            </a:rPr>
            <a:t>understood</a:t>
          </a:r>
        </a:p>
        <a:p>
          <a:r>
            <a:rPr lang="en-US" sz="1000">
              <a:latin typeface="Arial Narrow" panose="020B0606020202030204" pitchFamily="34" charset="0"/>
            </a:rPr>
            <a:t>alarmed</a:t>
          </a:r>
        </a:p>
        <a:p>
          <a:r>
            <a:rPr lang="en-US" sz="1000">
              <a:latin typeface="Arial Narrow" panose="020B0606020202030204" pitchFamily="34" charset="0"/>
            </a:rPr>
            <a:t>surprised</a:t>
          </a:r>
        </a:p>
        <a:p>
          <a:r>
            <a:rPr lang="en-US" sz="1000">
              <a:latin typeface="Arial Narrow" panose="020B0606020202030204" pitchFamily="34" charset="0"/>
            </a:rPr>
            <a:t>shocked</a:t>
          </a:r>
        </a:p>
        <a:p>
          <a:r>
            <a:rPr lang="en-US" sz="1000">
              <a:latin typeface="Arial Narrow" panose="020B0606020202030204" pitchFamily="34" charset="0"/>
            </a:rPr>
            <a:t>inspired</a:t>
          </a:r>
        </a:p>
        <a:p>
          <a:r>
            <a:rPr lang="en-US" sz="1000">
              <a:latin typeface="Arial Narrow" panose="020B0606020202030204" pitchFamily="34" charset="0"/>
            </a:rPr>
            <a:t>encouraged</a:t>
          </a:r>
        </a:p>
      </xdr:txBody>
    </xdr:sp>
    <xdr:clientData/>
  </xdr:twoCellAnchor>
  <xdr:oneCellAnchor>
    <xdr:from>
      <xdr:col>2</xdr:col>
      <xdr:colOff>266701</xdr:colOff>
      <xdr:row>1</xdr:row>
      <xdr:rowOff>609600</xdr:rowOff>
    </xdr:from>
    <xdr:ext cx="4565650" cy="1949893"/>
    <xdr:sp macro="" textlink="">
      <xdr:nvSpPr>
        <xdr:cNvPr id="24" name="Rectangle 23">
          <a:extLst>
            <a:ext uri="{FF2B5EF4-FFF2-40B4-BE49-F238E27FC236}">
              <a16:creationId xmlns:a16="http://schemas.microsoft.com/office/drawing/2014/main" id="{E11DF25E-43F6-B7A2-53E4-E264F63F9220}"/>
            </a:ext>
          </a:extLst>
        </xdr:cNvPr>
        <xdr:cNvSpPr/>
      </xdr:nvSpPr>
      <xdr:spPr>
        <a:xfrm>
          <a:off x="895351" y="1371600"/>
          <a:ext cx="4565650" cy="1949893"/>
        </a:xfrm>
        <a:prstGeom prst="rect">
          <a:avLst/>
        </a:prstGeom>
        <a:noFill/>
      </xdr:spPr>
      <xdr:txBody>
        <a:bodyPr wrap="square" lIns="91440" tIns="45720" rIns="91440" bIns="45720">
          <a:spAutoFit/>
        </a:bodyPr>
        <a:lstStyle/>
        <a:p>
          <a:pPr algn="ctr"/>
          <a:r>
            <a:rPr lang="en-US" sz="6000" b="1" cap="none" spc="0">
              <a:ln w="10160">
                <a:solidFill>
                  <a:schemeClr val="bg1"/>
                </a:solidFill>
                <a:prstDash val="solid"/>
              </a:ln>
              <a:solidFill>
                <a:srgbClr val="FFFFFF"/>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Relatably</a:t>
          </a:r>
          <a:r>
            <a:rPr lang="en-US" sz="6000" b="1" cap="none" spc="0" baseline="0">
              <a:ln w="10160">
                <a:solidFill>
                  <a:schemeClr val="bg1"/>
                </a:solidFill>
                <a:prstDash val="solid"/>
              </a:ln>
              <a:solidFill>
                <a:srgbClr val="FFFFFF"/>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rPr>
            <a:t> Responsive</a:t>
          </a:r>
          <a:endParaRPr lang="en-US" sz="6000" b="1" cap="none" spc="0">
            <a:ln w="10160">
              <a:solidFill>
                <a:schemeClr val="bg1"/>
              </a:solidFill>
              <a:prstDash val="solid"/>
            </a:ln>
            <a:solidFill>
              <a:srgbClr val="FFFFFF"/>
            </a:solidFill>
            <a:effectLst>
              <a:outerShdw blurRad="50800" dist="38100" dir="2700000" algn="tl" rotWithShape="0">
                <a:prstClr val="black">
                  <a:alpha val="40000"/>
                </a:prstClr>
              </a:outerShdw>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1</xdr:col>
      <xdr:colOff>147655</xdr:colOff>
      <xdr:row>47</xdr:row>
      <xdr:rowOff>6350</xdr:rowOff>
    </xdr:from>
    <xdr:ext cx="5515870" cy="530915"/>
    <xdr:sp macro="" textlink="">
      <xdr:nvSpPr>
        <xdr:cNvPr id="20" name="Rectangle 19">
          <a:hlinkClick xmlns:r="http://schemas.openxmlformats.org/officeDocument/2006/relationships" r:id="rId7" tooltip="back to table of contents"/>
          <a:extLst>
            <a:ext uri="{FF2B5EF4-FFF2-40B4-BE49-F238E27FC236}">
              <a16:creationId xmlns:a16="http://schemas.microsoft.com/office/drawing/2014/main" id="{26BF01A6-32B8-4411-A352-87305E7C9A91}"/>
            </a:ext>
          </a:extLst>
        </xdr:cNvPr>
        <xdr:cNvSpPr/>
      </xdr:nvSpPr>
      <xdr:spPr>
        <a:xfrm>
          <a:off x="261955" y="17087850"/>
          <a:ext cx="5515870" cy="530915"/>
        </a:xfrm>
        <a:prstGeom prst="rect">
          <a:avLst/>
        </a:prstGeom>
        <a:noFill/>
      </xdr:spPr>
      <xdr:txBody>
        <a:bodyPr wrap="none" lIns="0" tIns="0" rIns="0" bIns="0">
          <a:spAutoFit/>
        </a:bodyPr>
        <a:lstStyle/>
        <a:p>
          <a:pPr algn="ctr"/>
          <a:r>
            <a:rPr lang="en-US" sz="3600" b="1" cap="none" spc="0">
              <a:ln w="10160">
                <a:solidFill>
                  <a:schemeClr val="bg1"/>
                </a:solidFill>
                <a:prstDash val="solid"/>
              </a:ln>
              <a:solidFill>
                <a:srgbClr val="FFFFFF"/>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t>Degree of self-disclosure</a:t>
          </a:r>
        </a:p>
      </xdr:txBody>
    </xdr:sp>
    <xdr:clientData/>
  </xdr:oneCellAnchor>
  <xdr:oneCellAnchor>
    <xdr:from>
      <xdr:col>1</xdr:col>
      <xdr:colOff>101351</xdr:colOff>
      <xdr:row>91</xdr:row>
      <xdr:rowOff>12700</xdr:rowOff>
    </xdr:from>
    <xdr:ext cx="5913285" cy="530915"/>
    <xdr:sp macro="" textlink="">
      <xdr:nvSpPr>
        <xdr:cNvPr id="25" name="Rectangle 24">
          <a:hlinkClick xmlns:r="http://schemas.openxmlformats.org/officeDocument/2006/relationships" r:id="rId8" tooltip="back to table of contents"/>
          <a:extLst>
            <a:ext uri="{FF2B5EF4-FFF2-40B4-BE49-F238E27FC236}">
              <a16:creationId xmlns:a16="http://schemas.microsoft.com/office/drawing/2014/main" id="{502FA265-40A3-4743-95E0-6A113BE2A8B6}"/>
            </a:ext>
          </a:extLst>
        </xdr:cNvPr>
        <xdr:cNvSpPr/>
      </xdr:nvSpPr>
      <xdr:spPr>
        <a:xfrm>
          <a:off x="215651" y="25730200"/>
          <a:ext cx="5913285" cy="530915"/>
        </a:xfrm>
        <a:prstGeom prst="rect">
          <a:avLst/>
        </a:prstGeom>
        <a:noFill/>
      </xdr:spPr>
      <xdr:txBody>
        <a:bodyPr wrap="none" lIns="0" tIns="0" rIns="0" bIns="0">
          <a:spAutoFit/>
        </a:bodyPr>
        <a:lstStyle/>
        <a:p>
          <a:pPr algn="ctr"/>
          <a:r>
            <a:rPr lang="en-US" sz="3600" b="1" cap="none" spc="-100" baseline="0">
              <a:ln w="10160">
                <a:solidFill>
                  <a:schemeClr val="bg1"/>
                </a:solidFill>
                <a:prstDash val="solid"/>
              </a:ln>
              <a:solidFill>
                <a:srgbClr val="FFFFFF"/>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t>Preparing for self-disclosure</a:t>
          </a:r>
        </a:p>
      </xdr:txBody>
    </xdr:sp>
    <xdr:clientData/>
  </xdr:oneCellAnchor>
  <xdr:oneCellAnchor>
    <xdr:from>
      <xdr:col>1</xdr:col>
      <xdr:colOff>49496</xdr:colOff>
      <xdr:row>158</xdr:row>
      <xdr:rowOff>0</xdr:rowOff>
    </xdr:from>
    <xdr:ext cx="6118598" cy="530915"/>
    <xdr:sp macro="" textlink="">
      <xdr:nvSpPr>
        <xdr:cNvPr id="26" name="Rectangle 25">
          <a:hlinkClick xmlns:r="http://schemas.openxmlformats.org/officeDocument/2006/relationships" r:id="rId9" tooltip="back to table of contents"/>
          <a:extLst>
            <a:ext uri="{FF2B5EF4-FFF2-40B4-BE49-F238E27FC236}">
              <a16:creationId xmlns:a16="http://schemas.microsoft.com/office/drawing/2014/main" id="{46A21D80-C474-4444-96FA-69E08684D050}"/>
            </a:ext>
          </a:extLst>
        </xdr:cNvPr>
        <xdr:cNvSpPr/>
      </xdr:nvSpPr>
      <xdr:spPr>
        <a:xfrm>
          <a:off x="163796" y="42608500"/>
          <a:ext cx="6118598" cy="530915"/>
        </a:xfrm>
        <a:prstGeom prst="rect">
          <a:avLst/>
        </a:prstGeom>
        <a:noFill/>
      </xdr:spPr>
      <xdr:txBody>
        <a:bodyPr wrap="none" lIns="0" tIns="0" rIns="0" bIns="0">
          <a:spAutoFit/>
        </a:bodyPr>
        <a:lstStyle/>
        <a:p>
          <a:pPr algn="ctr"/>
          <a:r>
            <a:rPr lang="en-US" sz="3600" b="1" cap="none" spc="-100" baseline="0">
              <a:ln w="10160">
                <a:solidFill>
                  <a:schemeClr val="bg1"/>
                </a:solidFill>
                <a:prstDash val="solid"/>
              </a:ln>
              <a:solidFill>
                <a:srgbClr val="FFFFFF"/>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t>Applying character principles</a:t>
          </a:r>
        </a:p>
      </xdr:txBody>
    </xdr:sp>
    <xdr:clientData/>
  </xdr:oneCellAnchor>
  <xdr:oneCellAnchor>
    <xdr:from>
      <xdr:col>1</xdr:col>
      <xdr:colOff>126936</xdr:colOff>
      <xdr:row>126</xdr:row>
      <xdr:rowOff>6350</xdr:rowOff>
    </xdr:from>
    <xdr:ext cx="5888023" cy="530915"/>
    <xdr:sp macro="" textlink="">
      <xdr:nvSpPr>
        <xdr:cNvPr id="27" name="Rectangle 26">
          <a:hlinkClick xmlns:r="http://schemas.openxmlformats.org/officeDocument/2006/relationships" r:id="rId10" tooltip="back to table of contents"/>
          <a:extLst>
            <a:ext uri="{FF2B5EF4-FFF2-40B4-BE49-F238E27FC236}">
              <a16:creationId xmlns:a16="http://schemas.microsoft.com/office/drawing/2014/main" id="{EA96666C-9E77-4B6B-9EA1-B2F6C4AA9602}"/>
            </a:ext>
          </a:extLst>
        </xdr:cNvPr>
        <xdr:cNvSpPr/>
      </xdr:nvSpPr>
      <xdr:spPr>
        <a:xfrm>
          <a:off x="241236" y="34169350"/>
          <a:ext cx="5888023" cy="530915"/>
        </a:xfrm>
        <a:prstGeom prst="rect">
          <a:avLst/>
        </a:prstGeom>
        <a:noFill/>
      </xdr:spPr>
      <xdr:txBody>
        <a:bodyPr wrap="none" lIns="0" tIns="0" rIns="0" bIns="0">
          <a:spAutoFit/>
        </a:bodyPr>
        <a:lstStyle/>
        <a:p>
          <a:pPr algn="ctr"/>
          <a:r>
            <a:rPr lang="en-US" sz="3600" b="1" cap="none" spc="-100" baseline="0">
              <a:ln w="10160">
                <a:solidFill>
                  <a:schemeClr val="bg1"/>
                </a:solidFill>
                <a:prstDash val="solid"/>
              </a:ln>
              <a:solidFill>
                <a:srgbClr val="FFFFFF"/>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t>My particular self-disclosure</a:t>
          </a:r>
        </a:p>
      </xdr:txBody>
    </xdr:sp>
    <xdr:clientData/>
  </xdr:oneCellAnchor>
  <xdr:oneCellAnchor>
    <xdr:from>
      <xdr:col>0</xdr:col>
      <xdr:colOff>94146</xdr:colOff>
      <xdr:row>182</xdr:row>
      <xdr:rowOff>12700</xdr:rowOff>
    </xdr:from>
    <xdr:ext cx="6156942" cy="530915"/>
    <xdr:sp macro="" textlink="">
      <xdr:nvSpPr>
        <xdr:cNvPr id="28" name="Rectangle 27">
          <a:hlinkClick xmlns:r="http://schemas.openxmlformats.org/officeDocument/2006/relationships" r:id="rId11" tooltip="back to table of contents"/>
          <a:extLst>
            <a:ext uri="{FF2B5EF4-FFF2-40B4-BE49-F238E27FC236}">
              <a16:creationId xmlns:a16="http://schemas.microsoft.com/office/drawing/2014/main" id="{F8BC2816-9951-431C-B8A0-25BDA9CE5F6C}"/>
            </a:ext>
          </a:extLst>
        </xdr:cNvPr>
        <xdr:cNvSpPr/>
      </xdr:nvSpPr>
      <xdr:spPr>
        <a:xfrm>
          <a:off x="94146" y="51574700"/>
          <a:ext cx="6156942" cy="530915"/>
        </a:xfrm>
        <a:prstGeom prst="rect">
          <a:avLst/>
        </a:prstGeom>
        <a:noFill/>
      </xdr:spPr>
      <xdr:txBody>
        <a:bodyPr wrap="none" lIns="0" tIns="0" rIns="0" bIns="0">
          <a:spAutoFit/>
        </a:bodyPr>
        <a:lstStyle/>
        <a:p>
          <a:pPr algn="ctr"/>
          <a:r>
            <a:rPr lang="en-US" sz="3600" b="1" cap="none" spc="-250" baseline="0">
              <a:ln w="10160">
                <a:solidFill>
                  <a:schemeClr val="bg1"/>
                </a:solidFill>
                <a:prstDash val="solid"/>
              </a:ln>
              <a:solidFill>
                <a:srgbClr val="FFFFFF"/>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t>Your response to my openness</a:t>
          </a:r>
        </a:p>
      </xdr:txBody>
    </xdr:sp>
    <xdr:clientData/>
  </xdr:oneCellAnchor>
  <xdr:twoCellAnchor>
    <xdr:from>
      <xdr:col>1</xdr:col>
      <xdr:colOff>0</xdr:colOff>
      <xdr:row>128</xdr:row>
      <xdr:rowOff>50800</xdr:rowOff>
    </xdr:from>
    <xdr:to>
      <xdr:col>13</xdr:col>
      <xdr:colOff>0</xdr:colOff>
      <xdr:row>157</xdr:row>
      <xdr:rowOff>35560</xdr:rowOff>
    </xdr:to>
    <xdr:sp macro="" textlink="">
      <xdr:nvSpPr>
        <xdr:cNvPr id="29" name="TextBox 28">
          <a:extLst>
            <a:ext uri="{FF2B5EF4-FFF2-40B4-BE49-F238E27FC236}">
              <a16:creationId xmlns:a16="http://schemas.microsoft.com/office/drawing/2014/main" id="{9945636A-1972-DB2F-47BD-7DE7A5256A68}"/>
            </a:ext>
          </a:extLst>
        </xdr:cNvPr>
        <xdr:cNvSpPr txBox="1"/>
      </xdr:nvSpPr>
      <xdr:spPr>
        <a:xfrm>
          <a:off x="114300" y="34848800"/>
          <a:ext cx="6172200" cy="7223760"/>
        </a:xfrm>
        <a:prstGeom prst="rect">
          <a:avLst/>
        </a:prstGeom>
        <a:solidFill>
          <a:schemeClr val="lt1"/>
        </a:solidFill>
        <a:ln w="9525" cmpd="sng">
          <a:solidFill>
            <a:srgbClr val="7BF987"/>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Ins="45720" numCol="1" rtlCol="0" anchor="t"/>
        <a:lstStyle/>
        <a:p>
          <a:endParaRPr lang="en-US"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57150</xdr:colOff>
      <xdr:row>160</xdr:row>
      <xdr:rowOff>6350</xdr:rowOff>
    </xdr:from>
    <xdr:to>
      <xdr:col>12</xdr:col>
      <xdr:colOff>508000</xdr:colOff>
      <xdr:row>162</xdr:row>
      <xdr:rowOff>115570</xdr:rowOff>
    </xdr:to>
    <xdr:sp macro="" textlink="">
      <xdr:nvSpPr>
        <xdr:cNvPr id="30" name="TextBox 29">
          <a:extLst>
            <a:ext uri="{FF2B5EF4-FFF2-40B4-BE49-F238E27FC236}">
              <a16:creationId xmlns:a16="http://schemas.microsoft.com/office/drawing/2014/main" id="{58190DEC-1C0C-42D5-BB68-E731C5CBE627}"/>
            </a:ext>
          </a:extLst>
        </xdr:cNvPr>
        <xdr:cNvSpPr txBox="1"/>
      </xdr:nvSpPr>
      <xdr:spPr>
        <a:xfrm>
          <a:off x="171450" y="43440350"/>
          <a:ext cx="6108700" cy="617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a:latin typeface="Tahoma" panose="020B0604030504040204" pitchFamily="34" charset="0"/>
              <a:ea typeface="Tahoma" panose="020B0604030504040204" pitchFamily="34" charset="0"/>
              <a:cs typeface="Tahoma" panose="020B0604030504040204" pitchFamily="34" charset="0"/>
            </a:rPr>
            <a:t>As I disclose more</a:t>
          </a:r>
          <a:r>
            <a:rPr lang="en-US" sz="1200" baseline="0">
              <a:latin typeface="Tahoma" panose="020B0604030504040204" pitchFamily="34" charset="0"/>
              <a:ea typeface="Tahoma" panose="020B0604030504040204" pitchFamily="34" charset="0"/>
              <a:cs typeface="Tahoma" panose="020B0604030504040204" pitchFamily="34" charset="0"/>
            </a:rPr>
            <a:t> of myself to you, I anticipate you will recognize things about me that I do not readily realize. I welcome you to point out my blind spots if applying one or more of these character principles.</a:t>
          </a:r>
          <a:endParaRPr lang="en-US" sz="1200">
            <a:latin typeface="Tahoma" panose="020B0604030504040204" pitchFamily="34" charset="0"/>
            <a:ea typeface="Tahoma" panose="020B0604030504040204" pitchFamily="34" charset="0"/>
            <a:cs typeface="Tahoma" panose="020B0604030504040204" pitchFamily="34" charset="0"/>
          </a:endParaRPr>
        </a:p>
      </xdr:txBody>
    </xdr:sp>
    <xdr:clientData/>
  </xdr:twoCellAnchor>
  <xdr:oneCellAnchor>
    <xdr:from>
      <xdr:col>1</xdr:col>
      <xdr:colOff>435831</xdr:colOff>
      <xdr:row>5</xdr:row>
      <xdr:rowOff>286834</xdr:rowOff>
    </xdr:from>
    <xdr:ext cx="5215669" cy="895310"/>
    <xdr:sp macro="" textlink="">
      <xdr:nvSpPr>
        <xdr:cNvPr id="31" name="Rectangle 30">
          <a:extLst>
            <a:ext uri="{FF2B5EF4-FFF2-40B4-BE49-F238E27FC236}">
              <a16:creationId xmlns:a16="http://schemas.microsoft.com/office/drawing/2014/main" id="{94C572AA-0076-D7B5-D1B6-C878FF4B2AEA}"/>
            </a:ext>
          </a:extLst>
        </xdr:cNvPr>
        <xdr:cNvSpPr/>
      </xdr:nvSpPr>
      <xdr:spPr>
        <a:xfrm>
          <a:off x="550131" y="4808034"/>
          <a:ext cx="5215669" cy="895310"/>
        </a:xfrm>
        <a:prstGeom prst="rect">
          <a:avLst/>
        </a:prstGeom>
        <a:noFill/>
      </xdr:spPr>
      <xdr:txBody>
        <a:bodyPr wrap="square" lIns="0" tIns="0" rIns="0" bIns="0">
          <a:spAutoFit/>
        </a:bodyPr>
        <a:lstStyle/>
        <a:p>
          <a:pPr algn="ctr">
            <a:lnSpc>
              <a:spcPts val="2400"/>
            </a:lnSpc>
          </a:pPr>
          <a:r>
            <a:rPr lang="en-US" sz="1800" b="1" cap="none" spc="0">
              <a:ln w="10160">
                <a:solidFill>
                  <a:schemeClr val="bg1"/>
                </a:solidFill>
                <a:prstDash val="solid"/>
              </a:ln>
              <a:solidFill>
                <a:srgbClr val="CDFFDC"/>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t>Improve your wellness by cultivating deeper relations with your loved ones. Slowly drop your guard and learn to be safely vulnerable.</a:t>
          </a:r>
        </a:p>
      </xdr:txBody>
    </xdr:sp>
    <xdr:clientData/>
  </xdr:oneCellAnchor>
  <xdr:twoCellAnchor editAs="oneCell">
    <xdr:from>
      <xdr:col>5</xdr:col>
      <xdr:colOff>113850</xdr:colOff>
      <xdr:row>173</xdr:row>
      <xdr:rowOff>31750</xdr:rowOff>
    </xdr:from>
    <xdr:to>
      <xdr:col>12</xdr:col>
      <xdr:colOff>366137</xdr:colOff>
      <xdr:row>180</xdr:row>
      <xdr:rowOff>165100</xdr:rowOff>
    </xdr:to>
    <xdr:pic>
      <xdr:nvPicPr>
        <xdr:cNvPr id="32" name="Picture 31">
          <a:extLst>
            <a:ext uri="{FF2B5EF4-FFF2-40B4-BE49-F238E27FC236}">
              <a16:creationId xmlns:a16="http://schemas.microsoft.com/office/drawing/2014/main" id="{DA86CD67-DF39-4BD1-9A6D-C98FE4F764B2}"/>
            </a:ext>
          </a:extLst>
        </xdr:cNvPr>
        <xdr:cNvPicPr>
          <a:picLocks noChangeAspect="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285550" y="47402750"/>
          <a:ext cx="3852737" cy="3244850"/>
        </a:xfrm>
        <a:prstGeom prst="rect">
          <a:avLst/>
        </a:prstGeom>
      </xdr:spPr>
    </xdr:pic>
    <xdr:clientData/>
  </xdr:twoCellAnchor>
  <xdr:oneCellAnchor>
    <xdr:from>
      <xdr:col>2</xdr:col>
      <xdr:colOff>114832</xdr:colOff>
      <xdr:row>209</xdr:row>
      <xdr:rowOff>57150</xdr:rowOff>
    </xdr:from>
    <xdr:ext cx="5039265" cy="471860"/>
    <xdr:sp macro="" textlink="">
      <xdr:nvSpPr>
        <xdr:cNvPr id="33" name="Rectangle 32">
          <a:hlinkClick xmlns:r="http://schemas.openxmlformats.org/officeDocument/2006/relationships" r:id="rId13" tooltip="back to table of contents"/>
          <a:extLst>
            <a:ext uri="{FF2B5EF4-FFF2-40B4-BE49-F238E27FC236}">
              <a16:creationId xmlns:a16="http://schemas.microsoft.com/office/drawing/2014/main" id="{E01D0DCD-6CCB-DED4-E61B-D6628050CA78}"/>
            </a:ext>
          </a:extLst>
        </xdr:cNvPr>
        <xdr:cNvSpPr/>
      </xdr:nvSpPr>
      <xdr:spPr>
        <a:xfrm>
          <a:off x="743482" y="59429650"/>
          <a:ext cx="5039265" cy="471860"/>
        </a:xfrm>
        <a:prstGeom prst="rect">
          <a:avLst/>
        </a:prstGeom>
        <a:noFill/>
      </xdr:spPr>
      <xdr:txBody>
        <a:bodyPr wrap="none" lIns="0" tIns="0" rIns="0" bIns="0">
          <a:spAutoFit/>
        </a:bodyPr>
        <a:lstStyle/>
        <a:p>
          <a:pPr algn="ctr"/>
          <a:r>
            <a:rPr lang="en-US" sz="3200" b="1" cap="none" spc="0">
              <a:ln w="10160">
                <a:solidFill>
                  <a:schemeClr val="bg1"/>
                </a:solidFill>
                <a:prstDash val="solid"/>
              </a:ln>
              <a:solidFill>
                <a:srgbClr val="FFFFFF"/>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t>Reciprocating</a:t>
          </a:r>
          <a:r>
            <a:rPr lang="en-US" sz="3200" b="1" cap="none" spc="0" baseline="0">
              <a:ln w="10160">
                <a:solidFill>
                  <a:schemeClr val="bg1"/>
                </a:solidFill>
                <a:prstDash val="solid"/>
              </a:ln>
              <a:solidFill>
                <a:srgbClr val="FFFFFF"/>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t> Relatability</a:t>
          </a:r>
          <a:endParaRPr lang="en-US" sz="3200" b="1" cap="none" spc="0">
            <a:ln w="10160">
              <a:solidFill>
                <a:schemeClr val="bg1"/>
              </a:solidFill>
              <a:prstDash val="solid"/>
            </a:ln>
            <a:solidFill>
              <a:srgbClr val="FFFFFF"/>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endParaRPr>
        </a:p>
      </xdr:txBody>
    </xdr:sp>
    <xdr:clientData/>
  </xdr:oneCellAnchor>
  <xdr:twoCellAnchor editAs="oneCell">
    <xdr:from>
      <xdr:col>8</xdr:col>
      <xdr:colOff>76200</xdr:colOff>
      <xdr:row>197</xdr:row>
      <xdr:rowOff>12700</xdr:rowOff>
    </xdr:from>
    <xdr:to>
      <xdr:col>12</xdr:col>
      <xdr:colOff>512403</xdr:colOff>
      <xdr:row>202</xdr:row>
      <xdr:rowOff>196850</xdr:rowOff>
    </xdr:to>
    <xdr:pic>
      <xdr:nvPicPr>
        <xdr:cNvPr id="35" name="Picture 34">
          <a:extLst>
            <a:ext uri="{FF2B5EF4-FFF2-40B4-BE49-F238E27FC236}">
              <a16:creationId xmlns:a16="http://schemas.microsoft.com/office/drawing/2014/main" id="{9BF94E9F-ABB0-370E-99FE-4105F7A2EE99}"/>
            </a:ext>
          </a:extLst>
        </xdr:cNvPr>
        <xdr:cNvPicPr>
          <a:picLocks noChangeAspect="1" noChangeArrowheads="1"/>
        </xdr:cNvPicPr>
      </xdr:nvPicPr>
      <xdr:blipFill rotWithShape="1">
        <a:blip xmlns:r="http://schemas.openxmlformats.org/officeDocument/2006/relationships" r:embed="rId14" cstate="print">
          <a:clrChange>
            <a:clrFrom>
              <a:srgbClr val="FFFFFF"/>
            </a:clrFrom>
            <a:clrTo>
              <a:srgbClr val="FFFFFF">
                <a:alpha val="0"/>
              </a:srgbClr>
            </a:clrTo>
          </a:clrChange>
          <a:extLst>
            <a:ext uri="{28A0092B-C50C-407E-A947-70E740481C1C}">
              <a14:useLocalDpi xmlns:a14="http://schemas.microsoft.com/office/drawing/2010/main" val="0"/>
            </a:ext>
          </a:extLst>
        </a:blip>
        <a:srcRect b="2365"/>
        <a:stretch/>
      </xdr:blipFill>
      <xdr:spPr bwMode="auto">
        <a:xfrm>
          <a:off x="3790950" y="55384700"/>
          <a:ext cx="2493603" cy="1835150"/>
        </a:xfrm>
        <a:prstGeom prst="rect">
          <a:avLst/>
        </a:prstGeom>
        <a:noFill/>
        <a:effectLst>
          <a:glow rad="50800">
            <a:schemeClr val="tx1"/>
          </a:glo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xdr:colOff>
      <xdr:row>184</xdr:row>
      <xdr:rowOff>0</xdr:rowOff>
    </xdr:from>
    <xdr:to>
      <xdr:col>12</xdr:col>
      <xdr:colOff>488950</xdr:colOff>
      <xdr:row>186</xdr:row>
      <xdr:rowOff>223520</xdr:rowOff>
    </xdr:to>
    <xdr:sp macro="" textlink="">
      <xdr:nvSpPr>
        <xdr:cNvPr id="36" name="TextBox 35">
          <a:extLst>
            <a:ext uri="{FF2B5EF4-FFF2-40B4-BE49-F238E27FC236}">
              <a16:creationId xmlns:a16="http://schemas.microsoft.com/office/drawing/2014/main" id="{E7E881CA-A196-D1B9-9193-EE652C6ED1DC}"/>
            </a:ext>
          </a:extLst>
        </xdr:cNvPr>
        <xdr:cNvSpPr txBox="1"/>
      </xdr:nvSpPr>
      <xdr:spPr>
        <a:xfrm>
          <a:off x="152400" y="51752500"/>
          <a:ext cx="6108700" cy="731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100">
              <a:latin typeface="Tahoma" panose="020B0604030504040204" pitchFamily="34" charset="0"/>
              <a:ea typeface="Tahoma" panose="020B0604030504040204" pitchFamily="34" charset="0"/>
              <a:cs typeface="Tahoma" panose="020B0604030504040204" pitchFamily="34" charset="0"/>
            </a:rPr>
            <a:t>How</a:t>
          </a:r>
          <a:r>
            <a:rPr lang="en-US" sz="1100" baseline="0">
              <a:latin typeface="Tahoma" panose="020B0604030504040204" pitchFamily="34" charset="0"/>
              <a:ea typeface="Tahoma" panose="020B0604030504040204" pitchFamily="34" charset="0"/>
              <a:cs typeface="Tahoma" panose="020B0604030504040204" pitchFamily="34" charset="0"/>
            </a:rPr>
            <a:t> will you react to my vulnerability? Will your reaction provoke my defenses, and spur me to raise my guard? Or will your response encourage me to open up even more? </a:t>
          </a:r>
        </a:p>
        <a:p>
          <a:endParaRPr lang="en-US" sz="1100" baseline="0">
            <a:latin typeface="Tahoma" panose="020B0604030504040204" pitchFamily="34" charset="0"/>
            <a:ea typeface="Tahoma" panose="020B0604030504040204" pitchFamily="34" charset="0"/>
            <a:cs typeface="Tahoma" panose="020B0604030504040204" pitchFamily="34" charset="0"/>
          </a:endParaRPr>
        </a:p>
        <a:p>
          <a:r>
            <a:rPr lang="en-US" sz="1100" baseline="0">
              <a:latin typeface="Tahoma" panose="020B0604030504040204" pitchFamily="34" charset="0"/>
              <a:ea typeface="Tahoma" panose="020B0604030504040204" pitchFamily="34" charset="0"/>
              <a:cs typeface="Tahoma" panose="020B0604030504040204" pitchFamily="34" charset="0"/>
            </a:rPr>
            <a:t>Which of these responses best captures your responsiveness to my self-revelation?</a:t>
          </a:r>
          <a:endParaRPr lang="en-US"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8</xdr:col>
      <xdr:colOff>152400</xdr:colOff>
      <xdr:row>203</xdr:row>
      <xdr:rowOff>165100</xdr:rowOff>
    </xdr:from>
    <xdr:to>
      <xdr:col>12</xdr:col>
      <xdr:colOff>412750</xdr:colOff>
      <xdr:row>208</xdr:row>
      <xdr:rowOff>6350</xdr:rowOff>
    </xdr:to>
    <xdr:grpSp>
      <xdr:nvGrpSpPr>
        <xdr:cNvPr id="41" name="Group 40">
          <a:extLst>
            <a:ext uri="{FF2B5EF4-FFF2-40B4-BE49-F238E27FC236}">
              <a16:creationId xmlns:a16="http://schemas.microsoft.com/office/drawing/2014/main" id="{980DBCFE-0B30-2318-1201-91AD469B5627}"/>
            </a:ext>
          </a:extLst>
        </xdr:cNvPr>
        <xdr:cNvGrpSpPr/>
      </xdr:nvGrpSpPr>
      <xdr:grpSpPr>
        <a:xfrm>
          <a:off x="3867150" y="58077100"/>
          <a:ext cx="2317750" cy="2000250"/>
          <a:chOff x="3867150" y="57442100"/>
          <a:chExt cx="2317750" cy="2000250"/>
        </a:xfrm>
      </xdr:grpSpPr>
      <xdr:pic>
        <xdr:nvPicPr>
          <xdr:cNvPr id="37" name="Picture 36">
            <a:extLst>
              <a:ext uri="{FF2B5EF4-FFF2-40B4-BE49-F238E27FC236}">
                <a16:creationId xmlns:a16="http://schemas.microsoft.com/office/drawing/2014/main" id="{3776F7F2-E21F-B60E-E923-D88596EBA1B7}"/>
              </a:ext>
            </a:extLst>
          </xdr:cNvPr>
          <xdr:cNvPicPr>
            <a:picLocks noChangeAspect="1" noChangeArrowheads="1"/>
          </xdr:cNvPicPr>
        </xdr:nvPicPr>
        <xdr:blipFill rotWithShape="1">
          <a:blip xmlns:r="http://schemas.openxmlformats.org/officeDocument/2006/relationships" r:embed="rId15" cstate="print">
            <a:clrChange>
              <a:clrFrom>
                <a:srgbClr val="FFFFFF"/>
              </a:clrFrom>
              <a:clrTo>
                <a:srgbClr val="FFFFFF">
                  <a:alpha val="0"/>
                </a:srgbClr>
              </a:clrTo>
            </a:clrChange>
            <a:extLst>
              <a:ext uri="{28A0092B-C50C-407E-A947-70E740481C1C}">
                <a14:useLocalDpi xmlns:a14="http://schemas.microsoft.com/office/drawing/2010/main" val="0"/>
              </a:ext>
            </a:extLst>
          </a:blip>
          <a:srcRect l="3387" r="2811"/>
          <a:stretch/>
        </xdr:blipFill>
        <xdr:spPr bwMode="auto">
          <a:xfrm>
            <a:off x="3867150" y="57613550"/>
            <a:ext cx="2286000" cy="1828800"/>
          </a:xfrm>
          <a:prstGeom prst="rect">
            <a:avLst/>
          </a:prstGeom>
          <a:noFill/>
          <a:effectLst>
            <a:glow rad="76200">
              <a:srgbClr val="265428"/>
            </a:glow>
          </a:effectLst>
          <a:extLst>
            <a:ext uri="{909E8E84-426E-40DD-AFC4-6F175D3DCCD1}">
              <a14:hiddenFill xmlns:a14="http://schemas.microsoft.com/office/drawing/2010/main">
                <a:solidFill>
                  <a:srgbClr val="FFFFFF"/>
                </a:solidFill>
              </a14:hiddenFill>
            </a:ext>
          </a:extLst>
        </xdr:spPr>
      </xdr:pic>
      <xdr:sp macro="" textlink="">
        <xdr:nvSpPr>
          <xdr:cNvPr id="38" name="TextBox 37">
            <a:extLst>
              <a:ext uri="{FF2B5EF4-FFF2-40B4-BE49-F238E27FC236}">
                <a16:creationId xmlns:a16="http://schemas.microsoft.com/office/drawing/2014/main" id="{88D9160A-EC3E-75FC-FFF7-C219E49E8F90}"/>
              </a:ext>
            </a:extLst>
          </xdr:cNvPr>
          <xdr:cNvSpPr txBox="1"/>
        </xdr:nvSpPr>
        <xdr:spPr>
          <a:xfrm>
            <a:off x="4083050" y="57867550"/>
            <a:ext cx="1920240" cy="365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b="1">
                <a:effectLst>
                  <a:glow rad="88900">
                    <a:schemeClr val="bg1"/>
                  </a:glow>
                </a:effectLst>
                <a:latin typeface="Tahoma" panose="020B0604030504040204" pitchFamily="34" charset="0"/>
                <a:ea typeface="Tahoma" panose="020B0604030504040204" pitchFamily="34" charset="0"/>
                <a:cs typeface="Tahoma" panose="020B0604030504040204" pitchFamily="34" charset="0"/>
              </a:rPr>
              <a:t>I appreciate when</a:t>
            </a:r>
            <a:r>
              <a:rPr lang="en-US" sz="1050" b="1" baseline="0">
                <a:effectLst>
                  <a:glow rad="88900">
                    <a:schemeClr val="bg1"/>
                  </a:glow>
                </a:effectLst>
                <a:latin typeface="Tahoma" panose="020B0604030504040204" pitchFamily="34" charset="0"/>
                <a:ea typeface="Tahoma" panose="020B0604030504040204" pitchFamily="34" charset="0"/>
                <a:cs typeface="Tahoma" panose="020B0604030504040204" pitchFamily="34" charset="0"/>
              </a:rPr>
              <a:t> you take the time to listen to me.</a:t>
            </a:r>
            <a:endParaRPr lang="en-US" sz="1050" b="1">
              <a:effectLst>
                <a:glow rad="88900">
                  <a:schemeClr val="bg1"/>
                </a:glow>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39" name="TextBox 38">
            <a:extLst>
              <a:ext uri="{FF2B5EF4-FFF2-40B4-BE49-F238E27FC236}">
                <a16:creationId xmlns:a16="http://schemas.microsoft.com/office/drawing/2014/main" id="{BDD8D309-3964-6BA6-2125-A5D8003B7F2A}"/>
              </a:ext>
            </a:extLst>
          </xdr:cNvPr>
          <xdr:cNvSpPr txBox="1"/>
        </xdr:nvSpPr>
        <xdr:spPr>
          <a:xfrm>
            <a:off x="4083050" y="58413650"/>
            <a:ext cx="1920240" cy="365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b="1">
                <a:effectLst>
                  <a:glow rad="88900">
                    <a:schemeClr val="bg1"/>
                  </a:glow>
                </a:effectLst>
                <a:latin typeface="Tahoma" panose="020B0604030504040204" pitchFamily="34" charset="0"/>
                <a:ea typeface="Tahoma" panose="020B0604030504040204" pitchFamily="34" charset="0"/>
                <a:cs typeface="Tahoma" panose="020B0604030504040204" pitchFamily="34" charset="0"/>
              </a:rPr>
              <a:t>Perhaps you could</a:t>
            </a:r>
            <a:r>
              <a:rPr lang="en-US" sz="1050" b="1" baseline="0">
                <a:effectLst>
                  <a:glow rad="88900">
                    <a:schemeClr val="bg1"/>
                  </a:glow>
                </a:effectLst>
                <a:latin typeface="Tahoma" panose="020B0604030504040204" pitchFamily="34" charset="0"/>
                <a:ea typeface="Tahoma" panose="020B0604030504040204" pitchFamily="34" charset="0"/>
                <a:cs typeface="Tahoma" panose="020B0604030504040204" pitchFamily="34" charset="0"/>
              </a:rPr>
              <a:t> be more flexible with your schecule.</a:t>
            </a:r>
            <a:endParaRPr lang="en-US" sz="1050" b="1">
              <a:effectLst>
                <a:glow rad="88900">
                  <a:schemeClr val="bg1"/>
                </a:glow>
              </a:effectLst>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40" name="TextBox 39">
            <a:extLst>
              <a:ext uri="{FF2B5EF4-FFF2-40B4-BE49-F238E27FC236}">
                <a16:creationId xmlns:a16="http://schemas.microsoft.com/office/drawing/2014/main" id="{7922FBAA-43A6-5732-2568-84011B3FE95E}"/>
              </a:ext>
            </a:extLst>
          </xdr:cNvPr>
          <xdr:cNvSpPr txBox="1"/>
        </xdr:nvSpPr>
        <xdr:spPr>
          <a:xfrm>
            <a:off x="4083050" y="58997850"/>
            <a:ext cx="1920240" cy="365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b="1">
                <a:effectLst>
                  <a:glow rad="88900">
                    <a:schemeClr val="bg1"/>
                  </a:glow>
                </a:effectLst>
                <a:latin typeface="Tahoma" panose="020B0604030504040204" pitchFamily="34" charset="0"/>
                <a:ea typeface="Tahoma" panose="020B0604030504040204" pitchFamily="34" charset="0"/>
                <a:cs typeface="Tahoma" panose="020B0604030504040204" pitchFamily="34" charset="0"/>
              </a:rPr>
              <a:t>I look forward to getting to </a:t>
            </a:r>
            <a:r>
              <a:rPr lang="en-US" sz="1050" b="1" spc="-40" baseline="0">
                <a:effectLst>
                  <a:glow rad="88900">
                    <a:schemeClr val="bg1"/>
                  </a:glow>
                </a:effectLst>
                <a:latin typeface="Tahoma" panose="020B0604030504040204" pitchFamily="34" charset="0"/>
                <a:ea typeface="Tahoma" panose="020B0604030504040204" pitchFamily="34" charset="0"/>
                <a:cs typeface="Tahoma" panose="020B0604030504040204" pitchFamily="34" charset="0"/>
              </a:rPr>
              <a:t>know each other much better.</a:t>
            </a:r>
          </a:p>
        </xdr:txBody>
      </xdr:sp>
      <xdr:sp macro="" textlink="">
        <xdr:nvSpPr>
          <xdr:cNvPr id="42" name="TextBox 41">
            <a:extLst>
              <a:ext uri="{FF2B5EF4-FFF2-40B4-BE49-F238E27FC236}">
                <a16:creationId xmlns:a16="http://schemas.microsoft.com/office/drawing/2014/main" id="{074D3E3D-3E41-ADA9-0FC3-2789E29C335D}"/>
              </a:ext>
            </a:extLst>
          </xdr:cNvPr>
          <xdr:cNvSpPr txBox="1"/>
        </xdr:nvSpPr>
        <xdr:spPr>
          <a:xfrm>
            <a:off x="3930650" y="57442100"/>
            <a:ext cx="225425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200" b="1">
                <a:effectLst>
                  <a:glow rad="88900">
                    <a:schemeClr val="bg1"/>
                  </a:glow>
                </a:effectLst>
                <a:latin typeface="Tahoma" panose="020B0604030504040204" pitchFamily="34" charset="0"/>
                <a:ea typeface="Tahoma" panose="020B0604030504040204" pitchFamily="34" charset="0"/>
                <a:cs typeface="Tahoma" panose="020B0604030504040204" pitchFamily="34" charset="0"/>
              </a:rPr>
              <a:t>EXAMPLE</a:t>
            </a:r>
          </a:p>
        </xdr:txBody>
      </xdr:sp>
    </xdr:grpSp>
    <xdr:clientData/>
  </xdr:twoCellAnchor>
  <xdr:twoCellAnchor editAs="oneCell">
    <xdr:from>
      <xdr:col>9</xdr:col>
      <xdr:colOff>190501</xdr:colOff>
      <xdr:row>213</xdr:row>
      <xdr:rowOff>76200</xdr:rowOff>
    </xdr:from>
    <xdr:to>
      <xdr:col>12</xdr:col>
      <xdr:colOff>480212</xdr:colOff>
      <xdr:row>220</xdr:row>
      <xdr:rowOff>152400</xdr:rowOff>
    </xdr:to>
    <xdr:pic>
      <xdr:nvPicPr>
        <xdr:cNvPr id="43" name="Picture 42">
          <a:extLst>
            <a:ext uri="{FF2B5EF4-FFF2-40B4-BE49-F238E27FC236}">
              <a16:creationId xmlns:a16="http://schemas.microsoft.com/office/drawing/2014/main" id="{8D758FE0-FB7F-BBB1-7CEB-FD2699B3CCD1}"/>
            </a:ext>
          </a:extLst>
        </xdr:cNvPr>
        <xdr:cNvPicPr>
          <a:picLocks noChangeAspect="1"/>
        </xdr:cNvPicPr>
      </xdr:nvPicPr>
      <xdr:blipFill rotWithShape="1">
        <a:blip xmlns:r="http://schemas.openxmlformats.org/officeDocument/2006/relationships" r:embed="rId16"/>
        <a:srcRect l="9001" t="8960" r="8496" b="13589"/>
        <a:stretch/>
      </xdr:blipFill>
      <xdr:spPr>
        <a:xfrm>
          <a:off x="4419601" y="61163200"/>
          <a:ext cx="1832761" cy="1828800"/>
        </a:xfrm>
        <a:prstGeom prst="rect">
          <a:avLst/>
        </a:prstGeom>
      </xdr:spPr>
    </xdr:pic>
    <xdr:clientData/>
  </xdr:twoCellAnchor>
  <xdr:twoCellAnchor editAs="oneCell">
    <xdr:from>
      <xdr:col>1</xdr:col>
      <xdr:colOff>44451</xdr:colOff>
      <xdr:row>220</xdr:row>
      <xdr:rowOff>152400</xdr:rowOff>
    </xdr:from>
    <xdr:to>
      <xdr:col>4</xdr:col>
      <xdr:colOff>332832</xdr:colOff>
      <xdr:row>227</xdr:row>
      <xdr:rowOff>203200</xdr:rowOff>
    </xdr:to>
    <xdr:pic>
      <xdr:nvPicPr>
        <xdr:cNvPr id="44" name="Picture 43">
          <a:extLst>
            <a:ext uri="{FF2B5EF4-FFF2-40B4-BE49-F238E27FC236}">
              <a16:creationId xmlns:a16="http://schemas.microsoft.com/office/drawing/2014/main" id="{A35560E8-05CD-DF79-49C7-586F19105149}"/>
            </a:ext>
          </a:extLst>
        </xdr:cNvPr>
        <xdr:cNvPicPr>
          <a:picLocks noChangeAspect="1"/>
        </xdr:cNvPicPr>
      </xdr:nvPicPr>
      <xdr:blipFill rotWithShape="1">
        <a:blip xmlns:r="http://schemas.openxmlformats.org/officeDocument/2006/relationships" r:embed="rId17"/>
        <a:srcRect l="9067" t="9064" r="8663" b="13649"/>
        <a:stretch/>
      </xdr:blipFill>
      <xdr:spPr>
        <a:xfrm>
          <a:off x="158751" y="62992000"/>
          <a:ext cx="1831431" cy="1828800"/>
        </a:xfrm>
        <a:prstGeom prst="rect">
          <a:avLst/>
        </a:prstGeom>
      </xdr:spPr>
    </xdr:pic>
    <xdr:clientData/>
  </xdr:twoCellAnchor>
  <xdr:twoCellAnchor editAs="oneCell">
    <xdr:from>
      <xdr:col>9</xdr:col>
      <xdr:colOff>196850</xdr:colOff>
      <xdr:row>228</xdr:row>
      <xdr:rowOff>50800</xdr:rowOff>
    </xdr:from>
    <xdr:to>
      <xdr:col>12</xdr:col>
      <xdr:colOff>477298</xdr:colOff>
      <xdr:row>235</xdr:row>
      <xdr:rowOff>228600</xdr:rowOff>
    </xdr:to>
    <xdr:pic>
      <xdr:nvPicPr>
        <xdr:cNvPr id="45" name="Picture 44">
          <a:extLst>
            <a:ext uri="{FF2B5EF4-FFF2-40B4-BE49-F238E27FC236}">
              <a16:creationId xmlns:a16="http://schemas.microsoft.com/office/drawing/2014/main" id="{D8CFA8AC-1247-9E0D-2DAA-F245F518B718}"/>
            </a:ext>
          </a:extLst>
        </xdr:cNvPr>
        <xdr:cNvPicPr>
          <a:picLocks noChangeAspect="1"/>
        </xdr:cNvPicPr>
      </xdr:nvPicPr>
      <xdr:blipFill rotWithShape="1">
        <a:blip xmlns:r="http://schemas.openxmlformats.org/officeDocument/2006/relationships" r:embed="rId18"/>
        <a:srcRect l="9076" t="8960" r="8691" b="13451"/>
        <a:stretch/>
      </xdr:blipFill>
      <xdr:spPr>
        <a:xfrm>
          <a:off x="4425950" y="64922400"/>
          <a:ext cx="1823498" cy="1828800"/>
        </a:xfrm>
        <a:prstGeom prst="rect">
          <a:avLst/>
        </a:prstGeom>
      </xdr:spPr>
    </xdr:pic>
    <xdr:clientData/>
  </xdr:twoCellAnchor>
  <xdr:twoCellAnchor>
    <xdr:from>
      <xdr:col>15</xdr:col>
      <xdr:colOff>323850</xdr:colOff>
      <xdr:row>627</xdr:row>
      <xdr:rowOff>133350</xdr:rowOff>
    </xdr:from>
    <xdr:to>
      <xdr:col>29</xdr:col>
      <xdr:colOff>50800</xdr:colOff>
      <xdr:row>630</xdr:row>
      <xdr:rowOff>19050</xdr:rowOff>
    </xdr:to>
    <xdr:sp macro="" textlink="">
      <xdr:nvSpPr>
        <xdr:cNvPr id="46" name="TextBox 45">
          <a:extLst>
            <a:ext uri="{FF2B5EF4-FFF2-40B4-BE49-F238E27FC236}">
              <a16:creationId xmlns:a16="http://schemas.microsoft.com/office/drawing/2014/main" id="{9943569F-C555-4780-EB82-47CE86F7D669}"/>
            </a:ext>
          </a:extLst>
        </xdr:cNvPr>
        <xdr:cNvSpPr txBox="1"/>
      </xdr:nvSpPr>
      <xdr:spPr>
        <a:xfrm>
          <a:off x="6838950" y="140081000"/>
          <a:ext cx="612775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100">
              <a:latin typeface="Tahoma" panose="020B0604030504040204" pitchFamily="34" charset="0"/>
              <a:ea typeface="Tahoma" panose="020B0604030504040204" pitchFamily="34" charset="0"/>
              <a:cs typeface="Tahoma" panose="020B0604030504040204" pitchFamily="34" charset="0"/>
            </a:rPr>
            <a:t>One-way self-disclosure</a:t>
          </a:r>
          <a:r>
            <a:rPr lang="en-US" sz="1100" baseline="0">
              <a:latin typeface="Tahoma" panose="020B0604030504040204" pitchFamily="34" charset="0"/>
              <a:ea typeface="Tahoma" panose="020B0604030504040204" pitchFamily="34" charset="0"/>
              <a:cs typeface="Tahoma" panose="020B0604030504040204" pitchFamily="34" charset="0"/>
            </a:rPr>
            <a:t> tends to be awkward. You are encouraged to reciprocate by either using this tool or self-disclosing something in your own way. </a:t>
          </a:r>
          <a:endParaRPr lang="en-US"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38100</xdr:colOff>
      <xdr:row>213</xdr:row>
      <xdr:rowOff>76200</xdr:rowOff>
    </xdr:from>
    <xdr:to>
      <xdr:col>9</xdr:col>
      <xdr:colOff>63500</xdr:colOff>
      <xdr:row>220</xdr:row>
      <xdr:rowOff>10160</xdr:rowOff>
    </xdr:to>
    <xdr:sp macro="" textlink="">
      <xdr:nvSpPr>
        <xdr:cNvPr id="47" name="TextBox 33">
          <a:extLst>
            <a:ext uri="{FF2B5EF4-FFF2-40B4-BE49-F238E27FC236}">
              <a16:creationId xmlns:a16="http://schemas.microsoft.com/office/drawing/2014/main" id="{E01483E0-5395-49A8-ABCA-3F86C423144C}"/>
            </a:ext>
          </a:extLst>
        </xdr:cNvPr>
        <xdr:cNvSpPr txBox="1"/>
      </xdr:nvSpPr>
      <xdr:spPr>
        <a:xfrm>
          <a:off x="152400" y="61163200"/>
          <a:ext cx="4140200" cy="1686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600"/>
            </a:spcAft>
          </a:pPr>
          <a:r>
            <a:rPr lang="en-US" sz="1200" b="1">
              <a:solidFill>
                <a:srgbClr val="000000"/>
              </a:solidFill>
              <a:effectLst/>
              <a:latin typeface="Tahoma" panose="020B0604030504040204" pitchFamily="34" charset="0"/>
              <a:ea typeface="Tahoma" panose="020B0604030504040204" pitchFamily="34" charset="0"/>
              <a:cs typeface="Times New Roman" panose="02020603050405020304" pitchFamily="18" charset="0"/>
            </a:rPr>
            <a:t>Preparation: Build Rapport</a:t>
          </a:r>
          <a:endParaRPr lang="en-US" sz="1200">
            <a:effectLst/>
            <a:latin typeface="Cambria Math" panose="02040503050406030204" pitchFamily="18" charset="0"/>
            <a:ea typeface="Calibri" panose="020F0502020204030204" pitchFamily="34" charset="0"/>
            <a:cs typeface="Times New Roman" panose="02020603050405020304" pitchFamily="18" charset="0"/>
          </a:endParaRPr>
        </a:p>
        <a:p>
          <a:pPr marL="171450" marR="0" indent="-171450">
            <a:spcBef>
              <a:spcPts val="0"/>
            </a:spcBef>
            <a:spcAft>
              <a:spcPts val="0"/>
            </a:spcAft>
          </a:pP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1. </a:t>
          </a:r>
          <a:r>
            <a:rPr lang="en-US" sz="1100" b="1" cap="all">
              <a:solidFill>
                <a:srgbClr val="265428"/>
              </a:solidFill>
              <a:effectLst/>
              <a:latin typeface="Arial" panose="020B0604020202020204" pitchFamily="34" charset="0"/>
              <a:ea typeface="Tahoma" panose="020B0604030504040204" pitchFamily="34" charset="0"/>
              <a:cs typeface="Times New Roman" panose="02020603050405020304" pitchFamily="18" charset="0"/>
            </a:rPr>
            <a:t>You report </a:t>
          </a: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your personal boundaries to set the parameters of your part in this</a:t>
          </a:r>
          <a:r>
            <a:rPr lang="en-US" sz="1100" baseline="0">
              <a:solidFill>
                <a:srgbClr val="000000"/>
              </a:solidFill>
              <a:effectLst/>
              <a:latin typeface="Arial" panose="020B0604020202020204" pitchFamily="34" charset="0"/>
              <a:ea typeface="Tahoma" panose="020B0604030504040204" pitchFamily="34" charset="0"/>
              <a:cs typeface="Times New Roman" panose="02020603050405020304" pitchFamily="18" charset="0"/>
            </a:rPr>
            <a:t> </a:t>
          </a: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exchange.</a:t>
          </a:r>
          <a:endParaRPr lang="en-US" sz="1100">
            <a:effectLst/>
            <a:latin typeface="Cambria Math" panose="02040503050406030204" pitchFamily="18" charset="0"/>
            <a:ea typeface="Calibri" panose="020F0502020204030204" pitchFamily="34" charset="0"/>
            <a:cs typeface="Times New Roman" panose="02020603050405020304" pitchFamily="18" charset="0"/>
          </a:endParaRPr>
        </a:p>
        <a:p>
          <a:pPr marL="171450" marR="0" indent="-171450">
            <a:spcBef>
              <a:spcPts val="0"/>
            </a:spcBef>
            <a:spcAft>
              <a:spcPts val="0"/>
            </a:spcAft>
          </a:pP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2. </a:t>
          </a:r>
          <a:r>
            <a:rPr lang="en-US" sz="1100" b="1" cap="all">
              <a:solidFill>
                <a:srgbClr val="265428"/>
              </a:solidFill>
              <a:effectLst/>
              <a:latin typeface="Arial" panose="020B0604020202020204" pitchFamily="34" charset="0"/>
              <a:ea typeface="Tahoma" panose="020B0604030504040204" pitchFamily="34" charset="0"/>
              <a:cs typeface="Times New Roman" panose="02020603050405020304" pitchFamily="18" charset="0"/>
            </a:rPr>
            <a:t>They confirm </a:t>
          </a: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your expectations to earn</a:t>
          </a:r>
          <a:r>
            <a:rPr lang="en-US" sz="1100" baseline="0">
              <a:solidFill>
                <a:srgbClr val="000000"/>
              </a:solidFill>
              <a:effectLst/>
              <a:latin typeface="Arial" panose="020B0604020202020204" pitchFamily="34" charset="0"/>
              <a:ea typeface="Tahoma" panose="020B0604030504040204" pitchFamily="34" charset="0"/>
              <a:cs typeface="Times New Roman" panose="02020603050405020304" pitchFamily="18" charset="0"/>
            </a:rPr>
            <a:t> your trust. You both can then agree to proceed.</a:t>
          </a:r>
          <a:endParaRPr lang="en-US" sz="1100">
            <a:effectLst/>
            <a:latin typeface="Cambria Math" panose="02040503050406030204" pitchFamily="18" charset="0"/>
            <a:ea typeface="Calibri" panose="020F0502020204030204" pitchFamily="34" charset="0"/>
            <a:cs typeface="Times New Roman" panose="02020603050405020304" pitchFamily="18" charset="0"/>
          </a:endParaRPr>
        </a:p>
        <a:p>
          <a:pPr marL="171450" marR="0" indent="-171450">
            <a:spcBef>
              <a:spcPts val="0"/>
            </a:spcBef>
            <a:spcAft>
              <a:spcPts val="0"/>
            </a:spcAft>
          </a:pP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3. </a:t>
          </a:r>
          <a:r>
            <a:rPr lang="en-US" sz="1100" b="1" cap="all">
              <a:solidFill>
                <a:srgbClr val="265428"/>
              </a:solidFill>
              <a:effectLst/>
              <a:latin typeface="Arial" panose="020B0604020202020204" pitchFamily="34" charset="0"/>
              <a:ea typeface="Tahoma" panose="020B0604030504040204" pitchFamily="34" charset="0"/>
              <a:cs typeface="Times New Roman" panose="02020603050405020304" pitchFamily="18" charset="0"/>
            </a:rPr>
            <a:t>They report </a:t>
          </a: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their personl boundaries to set the conditions for their</a:t>
          </a:r>
          <a:r>
            <a:rPr lang="en-US" sz="1100" baseline="0">
              <a:solidFill>
                <a:srgbClr val="000000"/>
              </a:solidFill>
              <a:effectLst/>
              <a:latin typeface="Arial" panose="020B0604020202020204" pitchFamily="34" charset="0"/>
              <a:ea typeface="Tahoma" panose="020B0604030504040204" pitchFamily="34" charset="0"/>
              <a:cs typeface="Times New Roman" panose="02020603050405020304" pitchFamily="18" charset="0"/>
            </a:rPr>
            <a:t> part in this exchange.</a:t>
          </a:r>
          <a:endParaRPr lang="en-US" sz="1100">
            <a:effectLst/>
            <a:latin typeface="Cambria Math" panose="02040503050406030204" pitchFamily="18" charset="0"/>
            <a:ea typeface="Calibri" panose="020F0502020204030204" pitchFamily="34" charset="0"/>
            <a:cs typeface="Times New Roman" panose="02020603050405020304" pitchFamily="18" charset="0"/>
          </a:endParaRPr>
        </a:p>
        <a:p>
          <a:pPr marL="171450" marR="0" indent="-171450">
            <a:spcBef>
              <a:spcPts val="0"/>
            </a:spcBef>
            <a:spcAft>
              <a:spcPts val="0"/>
            </a:spcAft>
          </a:pP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4. </a:t>
          </a:r>
          <a:r>
            <a:rPr lang="en-US" sz="1100" b="1" cap="all">
              <a:solidFill>
                <a:srgbClr val="265428"/>
              </a:solidFill>
              <a:effectLst/>
              <a:latin typeface="Arial" panose="020B0604020202020204" pitchFamily="34" charset="0"/>
              <a:ea typeface="Tahoma" panose="020B0604030504040204" pitchFamily="34" charset="0"/>
              <a:cs typeface="Times New Roman" panose="02020603050405020304" pitchFamily="18" charset="0"/>
            </a:rPr>
            <a:t>You confirm </a:t>
          </a: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their constraints to earn their trust. You both can then agree to proceed.</a:t>
          </a:r>
        </a:p>
        <a:p>
          <a:pPr marL="171450" marR="0" indent="-171450">
            <a:spcBef>
              <a:spcPts val="0"/>
            </a:spcBef>
            <a:spcAft>
              <a:spcPts val="0"/>
            </a:spcAft>
          </a:pP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Typically</a:t>
          </a:r>
          <a:r>
            <a:rPr lang="en-US" sz="1100" baseline="0">
              <a:solidFill>
                <a:srgbClr val="000000"/>
              </a:solidFill>
              <a:effectLst/>
              <a:latin typeface="Arial" panose="020B0604020202020204" pitchFamily="34" charset="0"/>
              <a:ea typeface="Tahoma" panose="020B0604030504040204" pitchFamily="34" charset="0"/>
              <a:cs typeface="Times New Roman" panose="02020603050405020304" pitchFamily="18" charset="0"/>
            </a:rPr>
            <a:t> occurs just once around this cycle.</a:t>
          </a:r>
          <a:endParaRPr lang="en-US" sz="1100">
            <a:effectLst/>
            <a:latin typeface="Cambria Math" panose="02040503050406030204" pitchFamily="18" charset="0"/>
            <a:ea typeface="Calibri" panose="020F0502020204030204" pitchFamily="34" charset="0"/>
            <a:cs typeface="Times New Roman" panose="02020603050405020304" pitchFamily="18" charset="0"/>
          </a:endParaRPr>
        </a:p>
      </xdr:txBody>
    </xdr:sp>
    <xdr:clientData/>
  </xdr:twoCellAnchor>
  <xdr:twoCellAnchor>
    <xdr:from>
      <xdr:col>4</xdr:col>
      <xdr:colOff>425450</xdr:colOff>
      <xdr:row>221</xdr:row>
      <xdr:rowOff>0</xdr:rowOff>
    </xdr:from>
    <xdr:to>
      <xdr:col>12</xdr:col>
      <xdr:colOff>450850</xdr:colOff>
      <xdr:row>227</xdr:row>
      <xdr:rowOff>187960</xdr:rowOff>
    </xdr:to>
    <xdr:sp macro="" textlink="">
      <xdr:nvSpPr>
        <xdr:cNvPr id="48" name="TextBox 33">
          <a:extLst>
            <a:ext uri="{FF2B5EF4-FFF2-40B4-BE49-F238E27FC236}">
              <a16:creationId xmlns:a16="http://schemas.microsoft.com/office/drawing/2014/main" id="{3ABA26C4-3198-DA88-F188-3E4C7C5E674E}"/>
            </a:ext>
          </a:extLst>
        </xdr:cNvPr>
        <xdr:cNvSpPr txBox="1"/>
      </xdr:nvSpPr>
      <xdr:spPr>
        <a:xfrm>
          <a:off x="2082800" y="63068200"/>
          <a:ext cx="4140200" cy="1737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600"/>
            </a:spcAft>
          </a:pPr>
          <a:r>
            <a:rPr lang="en-US" sz="1200" b="1">
              <a:solidFill>
                <a:srgbClr val="000000"/>
              </a:solidFill>
              <a:effectLst/>
              <a:latin typeface="Tahoma" panose="020B0604030504040204" pitchFamily="34" charset="0"/>
              <a:ea typeface="Tahoma" panose="020B0604030504040204" pitchFamily="34" charset="0"/>
              <a:cs typeface="Times New Roman" panose="02020603050405020304" pitchFamily="18" charset="0"/>
            </a:rPr>
            <a:t>Unveiling: Develop Bond</a:t>
          </a:r>
          <a:endParaRPr lang="en-US" sz="1200">
            <a:effectLst/>
            <a:latin typeface="Cambria Math" panose="02040503050406030204" pitchFamily="18" charset="0"/>
            <a:ea typeface="Calibri" panose="020F0502020204030204" pitchFamily="34" charset="0"/>
            <a:cs typeface="Times New Roman" panose="02020603050405020304" pitchFamily="18" charset="0"/>
          </a:endParaRPr>
        </a:p>
        <a:p>
          <a:pPr marL="171450" marR="0" indent="-171450">
            <a:spcBef>
              <a:spcPts val="0"/>
            </a:spcBef>
            <a:spcAft>
              <a:spcPts val="0"/>
            </a:spcAft>
          </a:pP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1. </a:t>
          </a:r>
          <a:r>
            <a:rPr lang="en-US" sz="1100" b="1" cap="all">
              <a:solidFill>
                <a:srgbClr val="265428"/>
              </a:solidFill>
              <a:effectLst/>
              <a:latin typeface="Arial" panose="020B0604020202020204" pitchFamily="34" charset="0"/>
              <a:ea typeface="Tahoma" panose="020B0604030504040204" pitchFamily="34" charset="0"/>
              <a:cs typeface="Times New Roman" panose="02020603050405020304" pitchFamily="18" charset="0"/>
            </a:rPr>
            <a:t>You DISCLOSE </a:t>
          </a: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something, testing the waters of theirreliable</a:t>
          </a:r>
          <a:r>
            <a:rPr lang="en-US" sz="1100" baseline="0">
              <a:solidFill>
                <a:srgbClr val="000000"/>
              </a:solidFill>
              <a:effectLst/>
              <a:latin typeface="Arial" panose="020B0604020202020204" pitchFamily="34" charset="0"/>
              <a:ea typeface="Tahoma" panose="020B0604030504040204" pitchFamily="34" charset="0"/>
              <a:cs typeface="Times New Roman" panose="02020603050405020304" pitchFamily="18" charset="0"/>
            </a:rPr>
            <a:t> </a:t>
          </a: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 responsiveness.</a:t>
          </a:r>
          <a:endParaRPr lang="en-US" sz="1100">
            <a:effectLst/>
            <a:latin typeface="Cambria Math" panose="02040503050406030204" pitchFamily="18" charset="0"/>
            <a:ea typeface="Calibri" panose="020F0502020204030204" pitchFamily="34" charset="0"/>
            <a:cs typeface="Times New Roman" panose="02020603050405020304" pitchFamily="18" charset="0"/>
          </a:endParaRPr>
        </a:p>
        <a:p>
          <a:pPr marL="171450" marR="0" indent="-171450">
            <a:spcBef>
              <a:spcPts val="0"/>
            </a:spcBef>
            <a:spcAft>
              <a:spcPts val="0"/>
            </a:spcAft>
          </a:pP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2. </a:t>
          </a:r>
          <a:r>
            <a:rPr lang="en-US" sz="1100" b="1" cap="all">
              <a:solidFill>
                <a:srgbClr val="265428"/>
              </a:solidFill>
              <a:effectLst/>
              <a:latin typeface="Arial" panose="020B0604020202020204" pitchFamily="34" charset="0"/>
              <a:ea typeface="Tahoma" panose="020B0604030504040204" pitchFamily="34" charset="0"/>
              <a:cs typeface="Times New Roman" panose="02020603050405020304" pitchFamily="18" charset="0"/>
            </a:rPr>
            <a:t>They AFfirm </a:t>
          </a: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with encouraging feedback.</a:t>
          </a:r>
          <a:r>
            <a:rPr lang="en-US" sz="1100" baseline="0">
              <a:solidFill>
                <a:srgbClr val="000000"/>
              </a:solidFill>
              <a:effectLst/>
              <a:latin typeface="Arial" panose="020B0604020202020204" pitchFamily="34" charset="0"/>
              <a:ea typeface="Tahoma" panose="020B0604030504040204" pitchFamily="34" charset="0"/>
              <a:cs typeface="Times New Roman" panose="02020603050405020304" pitchFamily="18" charset="0"/>
            </a:rPr>
            <a:t> You gain courage go reveal even more.</a:t>
          </a:r>
          <a:endParaRPr lang="en-US" sz="1100">
            <a:effectLst/>
            <a:latin typeface="Cambria Math" panose="02040503050406030204" pitchFamily="18" charset="0"/>
            <a:ea typeface="Calibri" panose="020F0502020204030204" pitchFamily="34" charset="0"/>
            <a:cs typeface="Times New Roman" panose="02020603050405020304" pitchFamily="18" charset="0"/>
          </a:endParaRPr>
        </a:p>
        <a:p>
          <a:pPr marL="171450" marR="0" indent="-171450">
            <a:spcBef>
              <a:spcPts val="0"/>
            </a:spcBef>
            <a:spcAft>
              <a:spcPts val="0"/>
            </a:spcAft>
          </a:pP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3. </a:t>
          </a:r>
          <a:r>
            <a:rPr lang="en-US" sz="1100" b="1" cap="all">
              <a:solidFill>
                <a:srgbClr val="265428"/>
              </a:solidFill>
              <a:effectLst/>
              <a:latin typeface="Arial" panose="020B0604020202020204" pitchFamily="34" charset="0"/>
              <a:ea typeface="Tahoma" panose="020B0604030504040204" pitchFamily="34" charset="0"/>
              <a:cs typeface="Times New Roman" panose="02020603050405020304" pitchFamily="18" charset="0"/>
            </a:rPr>
            <a:t>They DISCLOSE </a:t>
          </a: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something</a:t>
          </a:r>
          <a:r>
            <a:rPr lang="en-US" sz="1100" baseline="0">
              <a:solidFill>
                <a:srgbClr val="000000"/>
              </a:solidFill>
              <a:effectLst/>
              <a:latin typeface="Arial" panose="020B0604020202020204" pitchFamily="34" charset="0"/>
              <a:ea typeface="Tahoma" panose="020B0604030504040204" pitchFamily="34" charset="0"/>
              <a:cs typeface="Times New Roman" panose="02020603050405020304" pitchFamily="18" charset="0"/>
            </a:rPr>
            <a:t> to you, testing your reliable responsiveness.</a:t>
          </a:r>
          <a:endParaRPr lang="en-US" sz="1100">
            <a:effectLst/>
            <a:latin typeface="Cambria Math" panose="02040503050406030204" pitchFamily="18" charset="0"/>
            <a:ea typeface="Calibri" panose="020F0502020204030204" pitchFamily="34" charset="0"/>
            <a:cs typeface="Times New Roman" panose="02020603050405020304" pitchFamily="18" charset="0"/>
          </a:endParaRPr>
        </a:p>
        <a:p>
          <a:pPr marL="171450" marR="0" indent="-171450">
            <a:spcBef>
              <a:spcPts val="0"/>
            </a:spcBef>
            <a:spcAft>
              <a:spcPts val="0"/>
            </a:spcAft>
          </a:pP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4. </a:t>
          </a:r>
          <a:r>
            <a:rPr lang="en-US" sz="1100" b="1" cap="all">
              <a:solidFill>
                <a:srgbClr val="265428"/>
              </a:solidFill>
              <a:effectLst/>
              <a:latin typeface="Arial" panose="020B0604020202020204" pitchFamily="34" charset="0"/>
              <a:ea typeface="Tahoma" panose="020B0604030504040204" pitchFamily="34" charset="0"/>
              <a:cs typeface="Times New Roman" panose="02020603050405020304" pitchFamily="18" charset="0"/>
            </a:rPr>
            <a:t>You AFfirm </a:t>
          </a: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with en</a:t>
          </a:r>
          <a:r>
            <a:rPr lang="en-US" sz="1100" baseline="0">
              <a:solidFill>
                <a:srgbClr val="000000"/>
              </a:solidFill>
              <a:effectLst/>
              <a:latin typeface="Arial" panose="020B0604020202020204" pitchFamily="34" charset="0"/>
              <a:ea typeface="Tahoma" panose="020B0604030504040204" pitchFamily="34" charset="0"/>
              <a:cs typeface="Times New Roman" panose="02020603050405020304" pitchFamily="18" charset="0"/>
            </a:rPr>
            <a:t>couraging feedback. They gain courage to reveal even more.</a:t>
          </a:r>
        </a:p>
        <a:p>
          <a:pPr marL="171450" marR="0" indent="-171450">
            <a:spcBef>
              <a:spcPts val="0"/>
            </a:spcBef>
            <a:spcAft>
              <a:spcPts val="0"/>
            </a:spcAft>
          </a:pPr>
          <a:r>
            <a:rPr lang="en-US" sz="1100" baseline="0">
              <a:solidFill>
                <a:srgbClr val="000000"/>
              </a:solidFill>
              <a:effectLst/>
              <a:latin typeface="Arial" panose="020B0604020202020204" pitchFamily="34" charset="0"/>
              <a:ea typeface="Tahoma" panose="020B0604030504040204" pitchFamily="34" charset="0"/>
              <a:cs typeface="Times New Roman" panose="02020603050405020304" pitchFamily="18" charset="0"/>
            </a:rPr>
            <a:t>This cycle repeats many times, until both agree to wind down.</a:t>
          </a:r>
        </a:p>
      </xdr:txBody>
    </xdr:sp>
    <xdr:clientData/>
  </xdr:twoCellAnchor>
  <xdr:twoCellAnchor>
    <xdr:from>
      <xdr:col>1</xdr:col>
      <xdr:colOff>25400</xdr:colOff>
      <xdr:row>228</xdr:row>
      <xdr:rowOff>63500</xdr:rowOff>
    </xdr:from>
    <xdr:to>
      <xdr:col>9</xdr:col>
      <xdr:colOff>50800</xdr:colOff>
      <xdr:row>233</xdr:row>
      <xdr:rowOff>0</xdr:rowOff>
    </xdr:to>
    <xdr:sp macro="" textlink="">
      <xdr:nvSpPr>
        <xdr:cNvPr id="49" name="TextBox 33">
          <a:extLst>
            <a:ext uri="{FF2B5EF4-FFF2-40B4-BE49-F238E27FC236}">
              <a16:creationId xmlns:a16="http://schemas.microsoft.com/office/drawing/2014/main" id="{05AB5AF7-3266-FEFC-D8F7-D27D5D6F26C2}"/>
            </a:ext>
          </a:extLst>
        </xdr:cNvPr>
        <xdr:cNvSpPr txBox="1"/>
      </xdr:nvSpPr>
      <xdr:spPr>
        <a:xfrm>
          <a:off x="139700" y="64935100"/>
          <a:ext cx="41402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600"/>
            </a:spcAft>
          </a:pPr>
          <a:r>
            <a:rPr lang="en-US" sz="1200" b="1">
              <a:solidFill>
                <a:srgbClr val="000000"/>
              </a:solidFill>
              <a:effectLst/>
              <a:latin typeface="Tahoma" panose="020B0604030504040204" pitchFamily="34" charset="0"/>
              <a:ea typeface="Tahoma" panose="020B0604030504040204" pitchFamily="34" charset="0"/>
              <a:cs typeface="Times New Roman" panose="02020603050405020304" pitchFamily="18" charset="0"/>
            </a:rPr>
            <a:t>Closure: Rewarding Results</a:t>
          </a:r>
          <a:endParaRPr lang="en-US" sz="1200">
            <a:effectLst/>
            <a:latin typeface="Cambria Math" panose="02040503050406030204" pitchFamily="18" charset="0"/>
            <a:ea typeface="Calibri" panose="020F0502020204030204" pitchFamily="34" charset="0"/>
            <a:cs typeface="Times New Roman" panose="02020603050405020304" pitchFamily="18" charset="0"/>
          </a:endParaRPr>
        </a:p>
        <a:p>
          <a:pPr marL="171450" marR="0" indent="-171450">
            <a:spcBef>
              <a:spcPts val="0"/>
            </a:spcBef>
            <a:spcAft>
              <a:spcPts val="0"/>
            </a:spcAft>
          </a:pP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1. </a:t>
          </a:r>
          <a:r>
            <a:rPr lang="en-US" sz="1100" b="1" cap="all">
              <a:solidFill>
                <a:srgbClr val="265428"/>
              </a:solidFill>
              <a:effectLst/>
              <a:latin typeface="Arial" panose="020B0604020202020204" pitchFamily="34" charset="0"/>
              <a:ea typeface="Tahoma" panose="020B0604030504040204" pitchFamily="34" charset="0"/>
              <a:cs typeface="Times New Roman" panose="02020603050405020304" pitchFamily="18" charset="0"/>
            </a:rPr>
            <a:t>You DEBRIEF </a:t>
          </a: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how the</a:t>
          </a:r>
          <a:r>
            <a:rPr lang="en-US" sz="1100" baseline="0">
              <a:solidFill>
                <a:srgbClr val="000000"/>
              </a:solidFill>
              <a:effectLst/>
              <a:latin typeface="Arial" panose="020B0604020202020204" pitchFamily="34" charset="0"/>
              <a:ea typeface="Tahoma" panose="020B0604030504040204" pitchFamily="34" charset="0"/>
              <a:cs typeface="Times New Roman" panose="02020603050405020304" pitchFamily="18" charset="0"/>
            </a:rPr>
            <a:t> exchange is going for you.</a:t>
          </a:r>
          <a:endParaRPr lang="en-US" sz="1100">
            <a:effectLst/>
            <a:latin typeface="Cambria Math" panose="02040503050406030204" pitchFamily="18" charset="0"/>
            <a:ea typeface="Calibri" panose="020F0502020204030204" pitchFamily="34" charset="0"/>
            <a:cs typeface="Times New Roman" panose="02020603050405020304" pitchFamily="18" charset="0"/>
          </a:endParaRPr>
        </a:p>
        <a:p>
          <a:pPr marL="171450" marR="0" indent="-171450">
            <a:spcBef>
              <a:spcPts val="0"/>
            </a:spcBef>
            <a:spcAft>
              <a:spcPts val="0"/>
            </a:spcAft>
          </a:pP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2. </a:t>
          </a:r>
          <a:r>
            <a:rPr lang="en-US" sz="1100" b="1" cap="all">
              <a:solidFill>
                <a:srgbClr val="265428"/>
              </a:solidFill>
              <a:effectLst/>
              <a:latin typeface="Arial" panose="020B0604020202020204" pitchFamily="34" charset="0"/>
              <a:ea typeface="Tahoma" panose="020B0604030504040204" pitchFamily="34" charset="0"/>
              <a:cs typeface="Times New Roman" panose="02020603050405020304" pitchFamily="18" charset="0"/>
            </a:rPr>
            <a:t>YOU DECIDE </a:t>
          </a: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to continue, or</a:t>
          </a:r>
          <a:r>
            <a:rPr lang="en-US" sz="1100" baseline="0">
              <a:solidFill>
                <a:srgbClr val="000000"/>
              </a:solidFill>
              <a:effectLst/>
              <a:latin typeface="Arial" panose="020B0604020202020204" pitchFamily="34" charset="0"/>
              <a:ea typeface="Tahoma" panose="020B0604030504040204" pitchFamily="34" charset="0"/>
              <a:cs typeface="Times New Roman" panose="02020603050405020304" pitchFamily="18" charset="0"/>
            </a:rPr>
            <a:t> pause, or to cease for today</a:t>
          </a: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a:t>
          </a:r>
          <a:endParaRPr lang="en-US" sz="1100">
            <a:effectLst/>
            <a:latin typeface="Cambria Math" panose="02040503050406030204" pitchFamily="18" charset="0"/>
            <a:ea typeface="Calibri" panose="020F0502020204030204" pitchFamily="34" charset="0"/>
            <a:cs typeface="Times New Roman" panose="02020603050405020304" pitchFamily="18" charset="0"/>
          </a:endParaRPr>
        </a:p>
        <a:p>
          <a:pPr marL="171450" marR="0" indent="-171450">
            <a:spcBef>
              <a:spcPts val="0"/>
            </a:spcBef>
            <a:spcAft>
              <a:spcPts val="0"/>
            </a:spcAft>
          </a:pP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3. </a:t>
          </a:r>
          <a:r>
            <a:rPr lang="en-US" sz="1100" b="1" cap="all">
              <a:solidFill>
                <a:srgbClr val="265428"/>
              </a:solidFill>
              <a:effectLst/>
              <a:latin typeface="Arial" panose="020B0604020202020204" pitchFamily="34" charset="0"/>
              <a:ea typeface="Tahoma" panose="020B0604030504040204" pitchFamily="34" charset="0"/>
              <a:cs typeface="Times New Roman" panose="02020603050405020304" pitchFamily="18" charset="0"/>
            </a:rPr>
            <a:t>They DEBRIEF </a:t>
          </a: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how this exchange is going</a:t>
          </a:r>
          <a:r>
            <a:rPr lang="en-US" sz="1100" baseline="0">
              <a:solidFill>
                <a:srgbClr val="000000"/>
              </a:solidFill>
              <a:effectLst/>
              <a:latin typeface="Arial" panose="020B0604020202020204" pitchFamily="34" charset="0"/>
              <a:ea typeface="Tahoma" panose="020B0604030504040204" pitchFamily="34" charset="0"/>
              <a:cs typeface="Times New Roman" panose="02020603050405020304" pitchFamily="18" charset="0"/>
            </a:rPr>
            <a:t> for them.</a:t>
          </a:r>
          <a:endParaRPr lang="en-US" sz="1100">
            <a:effectLst/>
            <a:latin typeface="Cambria Math" panose="02040503050406030204" pitchFamily="18" charset="0"/>
            <a:ea typeface="Calibri" panose="020F0502020204030204" pitchFamily="34" charset="0"/>
            <a:cs typeface="Times New Roman" panose="02020603050405020304" pitchFamily="18" charset="0"/>
          </a:endParaRPr>
        </a:p>
        <a:p>
          <a:pPr marL="171450" marR="0" indent="-171450">
            <a:spcBef>
              <a:spcPts val="0"/>
            </a:spcBef>
            <a:spcAft>
              <a:spcPts val="0"/>
            </a:spcAft>
          </a:pP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4. </a:t>
          </a:r>
          <a:r>
            <a:rPr lang="en-US" sz="1100" b="1" cap="all">
              <a:solidFill>
                <a:srgbClr val="265428"/>
              </a:solidFill>
              <a:effectLst/>
              <a:latin typeface="Arial" panose="020B0604020202020204" pitchFamily="34" charset="0"/>
              <a:ea typeface="Tahoma" panose="020B0604030504040204" pitchFamily="34" charset="0"/>
              <a:cs typeface="Times New Roman" panose="02020603050405020304" pitchFamily="18" charset="0"/>
            </a:rPr>
            <a:t>THEY DECIDE </a:t>
          </a:r>
          <a:r>
            <a:rPr lang="en-US" sz="1100">
              <a:solidFill>
                <a:srgbClr val="000000"/>
              </a:solidFill>
              <a:effectLst/>
              <a:latin typeface="Arial" panose="020B0604020202020204" pitchFamily="34" charset="0"/>
              <a:ea typeface="Tahoma" panose="020B0604030504040204" pitchFamily="34" charset="0"/>
              <a:cs typeface="Times New Roman" panose="02020603050405020304" pitchFamily="18" charset="0"/>
            </a:rPr>
            <a:t>to continue, or pause,</a:t>
          </a:r>
          <a:r>
            <a:rPr lang="en-US" sz="1100" baseline="0">
              <a:solidFill>
                <a:srgbClr val="000000"/>
              </a:solidFill>
              <a:effectLst/>
              <a:latin typeface="Arial" panose="020B0604020202020204" pitchFamily="34" charset="0"/>
              <a:ea typeface="Tahoma" panose="020B0604030504040204" pitchFamily="34" charset="0"/>
              <a:cs typeface="Times New Roman" panose="02020603050405020304" pitchFamily="18" charset="0"/>
            </a:rPr>
            <a:t> or to cease for today.</a:t>
          </a:r>
        </a:p>
        <a:p>
          <a:pPr marL="171450" marR="0" indent="-171450">
            <a:spcBef>
              <a:spcPts val="0"/>
            </a:spcBef>
            <a:spcAft>
              <a:spcPts val="0"/>
            </a:spcAft>
          </a:pPr>
          <a:r>
            <a:rPr lang="en-US" sz="1100" baseline="0">
              <a:solidFill>
                <a:srgbClr val="000000"/>
              </a:solidFill>
              <a:effectLst/>
              <a:latin typeface="Arial" panose="020B0604020202020204" pitchFamily="34" charset="0"/>
              <a:ea typeface="Tahoma" panose="020B0604030504040204" pitchFamily="34" charset="0"/>
              <a:cs typeface="Times New Roman" panose="02020603050405020304" pitchFamily="18" charset="0"/>
            </a:rPr>
            <a:t>This unfolds once around this cycle, but could last a few more.</a:t>
          </a:r>
        </a:p>
      </xdr:txBody>
    </xdr:sp>
    <xdr:clientData/>
  </xdr:twoCellAnchor>
  <xdr:twoCellAnchor>
    <xdr:from>
      <xdr:col>1</xdr:col>
      <xdr:colOff>38100</xdr:colOff>
      <xdr:row>235</xdr:row>
      <xdr:rowOff>76200</xdr:rowOff>
    </xdr:from>
    <xdr:to>
      <xdr:col>12</xdr:col>
      <xdr:colOff>506730</xdr:colOff>
      <xdr:row>238</xdr:row>
      <xdr:rowOff>165100</xdr:rowOff>
    </xdr:to>
    <xdr:sp macro="" textlink="">
      <xdr:nvSpPr>
        <xdr:cNvPr id="50" name="TextBox 33">
          <a:extLst>
            <a:ext uri="{FF2B5EF4-FFF2-40B4-BE49-F238E27FC236}">
              <a16:creationId xmlns:a16="http://schemas.microsoft.com/office/drawing/2014/main" id="{C1EB2875-0670-41F4-8057-AAF47540F004}"/>
            </a:ext>
          </a:extLst>
        </xdr:cNvPr>
        <xdr:cNvSpPr txBox="1"/>
      </xdr:nvSpPr>
      <xdr:spPr>
        <a:xfrm>
          <a:off x="152400" y="66598800"/>
          <a:ext cx="6126480" cy="91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600"/>
            </a:spcAft>
          </a:pPr>
          <a:r>
            <a:rPr lang="en-US" sz="1200" b="1" baseline="0">
              <a:solidFill>
                <a:srgbClr val="000000"/>
              </a:solidFill>
              <a:effectLst/>
              <a:latin typeface="Tahoma" panose="020B0604030504040204" pitchFamily="34" charset="0"/>
              <a:ea typeface="Tahoma" panose="020B0604030504040204" pitchFamily="34" charset="0"/>
              <a:cs typeface="Times New Roman" panose="02020603050405020304" pitchFamily="18" charset="0"/>
            </a:rPr>
            <a:t>There are at least four ways to pursue this exchange</a:t>
          </a:r>
          <a:endParaRPr lang="en-US" sz="1200" baseline="0">
            <a:effectLst/>
            <a:latin typeface="Cambria Math" panose="02040503050406030204" pitchFamily="18" charset="0"/>
            <a:ea typeface="Calibri" panose="020F0502020204030204" pitchFamily="34" charset="0"/>
            <a:cs typeface="Times New Roman" panose="02020603050405020304" pitchFamily="18" charset="0"/>
          </a:endParaRPr>
        </a:p>
        <a:p>
          <a:pPr marL="171450" marR="0" indent="-171450">
            <a:spcBef>
              <a:spcPts val="0"/>
            </a:spcBef>
            <a:spcAft>
              <a:spcPts val="0"/>
            </a:spcAft>
          </a:pPr>
          <a:r>
            <a:rPr lang="en-US" sz="1050" baseline="0">
              <a:solidFill>
                <a:srgbClr val="000000"/>
              </a:solidFill>
              <a:effectLst/>
              <a:latin typeface="Arial" panose="020B0604020202020204" pitchFamily="34" charset="0"/>
              <a:ea typeface="Tahoma" panose="020B0604030504040204" pitchFamily="34" charset="0"/>
              <a:cs typeface="Arial" panose="020B0604020202020204" pitchFamily="34" charset="0"/>
            </a:rPr>
            <a:t>1. </a:t>
          </a:r>
          <a:r>
            <a:rPr lang="en-US" sz="1050" b="1" cap="all">
              <a:solidFill>
                <a:srgbClr val="000000"/>
              </a:solidFill>
              <a:effectLst/>
              <a:latin typeface="Arial" panose="020B0604020202020204" pitchFamily="34" charset="0"/>
              <a:ea typeface="Tahoma" panose="020B0604030504040204" pitchFamily="34" charset="0"/>
              <a:cs typeface="Arial" panose="020B0604020202020204" pitchFamily="34" charset="0"/>
            </a:rPr>
            <a:t>J</a:t>
          </a:r>
          <a:r>
            <a:rPr lang="en-US" sz="1050" b="1" cap="none">
              <a:solidFill>
                <a:srgbClr val="000000"/>
              </a:solidFill>
              <a:effectLst/>
              <a:latin typeface="Arial" panose="020B0604020202020204" pitchFamily="34" charset="0"/>
              <a:ea typeface="Tahoma" panose="020B0604030504040204" pitchFamily="34" charset="0"/>
              <a:cs typeface="Arial" panose="020B0604020202020204" pitchFamily="34" charset="0"/>
            </a:rPr>
            <a:t>ust</a:t>
          </a:r>
          <a:r>
            <a:rPr lang="en-US" sz="1050" b="1" cap="none" baseline="0">
              <a:solidFill>
                <a:srgbClr val="000000"/>
              </a:solidFill>
              <a:effectLst/>
              <a:latin typeface="Arial" panose="020B0604020202020204" pitchFamily="34" charset="0"/>
              <a:ea typeface="Tahoma" panose="020B0604030504040204" pitchFamily="34" charset="0"/>
              <a:cs typeface="Arial" panose="020B0604020202020204" pitchFamily="34" charset="0"/>
            </a:rPr>
            <a:t> the two of </a:t>
          </a:r>
          <a:r>
            <a:rPr lang="en-US" sz="1050" b="1" baseline="0">
              <a:solidFill>
                <a:srgbClr val="000000"/>
              </a:solidFill>
              <a:effectLst/>
              <a:latin typeface="Arial" panose="020B0604020202020204" pitchFamily="34" charset="0"/>
              <a:ea typeface="Tahoma" panose="020B0604030504040204" pitchFamily="34" charset="0"/>
              <a:cs typeface="Arial" panose="020B0604020202020204" pitchFamily="34" charset="0"/>
            </a:rPr>
            <a:t>you</a:t>
          </a:r>
          <a:r>
            <a:rPr lang="en-US" sz="1050" baseline="0">
              <a:solidFill>
                <a:srgbClr val="000000"/>
              </a:solidFill>
              <a:effectLst/>
              <a:latin typeface="Arial" panose="020B0604020202020204" pitchFamily="34" charset="0"/>
              <a:ea typeface="Tahoma" panose="020B0604030504040204" pitchFamily="34" charset="0"/>
              <a:cs typeface="Arial" panose="020B0604020202020204" pitchFamily="34" charset="0"/>
            </a:rPr>
            <a:t>. If you already know each other well, you could use this effectively on your own.</a:t>
          </a:r>
          <a:endParaRPr lang="en-US" sz="1050">
            <a:effectLst/>
            <a:latin typeface="Arial" panose="020B0604020202020204" pitchFamily="34" charset="0"/>
            <a:ea typeface="Calibri" panose="020F0502020204030204" pitchFamily="34" charset="0"/>
            <a:cs typeface="Arial" panose="020B0604020202020204" pitchFamily="34" charset="0"/>
          </a:endParaRPr>
        </a:p>
        <a:p>
          <a:pPr marL="171450" marR="0" indent="-171450">
            <a:spcBef>
              <a:spcPts val="0"/>
            </a:spcBef>
            <a:spcAft>
              <a:spcPts val="0"/>
            </a:spcAft>
          </a:pPr>
          <a:r>
            <a:rPr lang="en-US" sz="1050">
              <a:solidFill>
                <a:srgbClr val="000000"/>
              </a:solidFill>
              <a:effectLst/>
              <a:latin typeface="Arial" panose="020B0604020202020204" pitchFamily="34" charset="0"/>
              <a:ea typeface="Tahoma" panose="020B0604030504040204" pitchFamily="34" charset="0"/>
              <a:cs typeface="Arial" panose="020B0604020202020204" pitchFamily="34" charset="0"/>
            </a:rPr>
            <a:t>2. </a:t>
          </a:r>
          <a:r>
            <a:rPr lang="en-US" sz="1050" b="1" cap="none">
              <a:solidFill>
                <a:srgbClr val="000000"/>
              </a:solidFill>
              <a:effectLst/>
              <a:latin typeface="Arial" panose="020B0604020202020204" pitchFamily="34" charset="0"/>
              <a:ea typeface="Tahoma" panose="020B0604030504040204" pitchFamily="34" charset="0"/>
              <a:cs typeface="Arial" panose="020B0604020202020204" pitchFamily="34" charset="0"/>
            </a:rPr>
            <a:t>Peer guided</a:t>
          </a:r>
          <a:r>
            <a:rPr lang="en-US" sz="1050" cap="none">
              <a:solidFill>
                <a:srgbClr val="000000"/>
              </a:solidFill>
              <a:effectLst/>
              <a:latin typeface="Arial" panose="020B0604020202020204" pitchFamily="34" charset="0"/>
              <a:ea typeface="Tahoma" panose="020B0604030504040204" pitchFamily="34" charset="0"/>
              <a:cs typeface="Arial" panose="020B0604020202020204" pitchFamily="34" charset="0"/>
            </a:rPr>
            <a:t>. You could invite a trusted</a:t>
          </a:r>
          <a:r>
            <a:rPr lang="en-US" sz="1050" cap="none" baseline="0">
              <a:solidFill>
                <a:srgbClr val="000000"/>
              </a:solidFill>
              <a:effectLst/>
              <a:latin typeface="Arial" panose="020B0604020202020204" pitchFamily="34" charset="0"/>
              <a:ea typeface="Tahoma" panose="020B0604030504040204" pitchFamily="34" charset="0"/>
              <a:cs typeface="Arial" panose="020B0604020202020204" pitchFamily="34" charset="0"/>
            </a:rPr>
            <a:t> friend of you both to serve as a kind of referee.</a:t>
          </a:r>
          <a:endParaRPr lang="en-US" sz="1050" cap="none">
            <a:effectLst/>
            <a:latin typeface="Arial" panose="020B0604020202020204" pitchFamily="34" charset="0"/>
            <a:ea typeface="Calibri" panose="020F0502020204030204" pitchFamily="34" charset="0"/>
            <a:cs typeface="Arial" panose="020B0604020202020204" pitchFamily="34" charset="0"/>
          </a:endParaRPr>
        </a:p>
        <a:p>
          <a:pPr marL="171450" marR="0" indent="-171450">
            <a:spcBef>
              <a:spcPts val="0"/>
            </a:spcBef>
            <a:spcAft>
              <a:spcPts val="0"/>
            </a:spcAft>
          </a:pPr>
          <a:r>
            <a:rPr lang="en-US" sz="1050" cap="none">
              <a:solidFill>
                <a:srgbClr val="000000"/>
              </a:solidFill>
              <a:effectLst/>
              <a:latin typeface="Arial" panose="020B0604020202020204" pitchFamily="34" charset="0"/>
              <a:ea typeface="Tahoma" panose="020B0604030504040204" pitchFamily="34" charset="0"/>
              <a:cs typeface="Arial" panose="020B0604020202020204" pitchFamily="34" charset="0"/>
            </a:rPr>
            <a:t>3. </a:t>
          </a:r>
          <a:r>
            <a:rPr lang="en-US" sz="1050" b="1" cap="none">
              <a:solidFill>
                <a:srgbClr val="000000"/>
              </a:solidFill>
              <a:effectLst/>
              <a:latin typeface="Arial" panose="020B0604020202020204" pitchFamily="34" charset="0"/>
              <a:ea typeface="Tahoma" panose="020B0604030504040204" pitchFamily="34" charset="0"/>
              <a:cs typeface="Arial" panose="020B0604020202020204" pitchFamily="34" charset="0"/>
            </a:rPr>
            <a:t>Counselor guided</a:t>
          </a:r>
          <a:r>
            <a:rPr lang="en-US" sz="1050" baseline="0">
              <a:solidFill>
                <a:srgbClr val="000000"/>
              </a:solidFill>
              <a:effectLst/>
              <a:latin typeface="Arial" panose="020B0604020202020204" pitchFamily="34" charset="0"/>
              <a:ea typeface="Tahoma" panose="020B0604030504040204" pitchFamily="34" charset="0"/>
              <a:cs typeface="Arial" panose="020B0604020202020204" pitchFamily="34" charset="0"/>
            </a:rPr>
            <a:t>. If you both struggle to trust each other, seek the help of a competent counselor.</a:t>
          </a:r>
          <a:endParaRPr lang="en-US" sz="1050">
            <a:effectLst/>
            <a:latin typeface="Arial" panose="020B0604020202020204" pitchFamily="34" charset="0"/>
            <a:ea typeface="Calibri" panose="020F0502020204030204" pitchFamily="34" charset="0"/>
            <a:cs typeface="Arial" panose="020B0604020202020204" pitchFamily="34" charset="0"/>
          </a:endParaRPr>
        </a:p>
        <a:p>
          <a:pPr marL="171450" marR="0" indent="-171450">
            <a:spcBef>
              <a:spcPts val="0"/>
            </a:spcBef>
            <a:spcAft>
              <a:spcPts val="0"/>
            </a:spcAft>
          </a:pPr>
          <a:r>
            <a:rPr lang="en-US" sz="1050">
              <a:solidFill>
                <a:srgbClr val="000000"/>
              </a:solidFill>
              <a:effectLst/>
              <a:latin typeface="Arial" panose="020B0604020202020204" pitchFamily="34" charset="0"/>
              <a:ea typeface="Tahoma" panose="020B0604030504040204" pitchFamily="34" charset="0"/>
              <a:cs typeface="Arial" panose="020B0604020202020204" pitchFamily="34" charset="0"/>
            </a:rPr>
            <a:t>4. </a:t>
          </a:r>
          <a:r>
            <a:rPr lang="en-US" sz="1050" b="1" cap="none" baseline="0">
              <a:solidFill>
                <a:srgbClr val="000000"/>
              </a:solidFill>
              <a:effectLst/>
              <a:latin typeface="Arial" panose="020B0604020202020204" pitchFamily="34" charset="0"/>
              <a:ea typeface="Tahoma" panose="020B0604030504040204" pitchFamily="34" charset="0"/>
              <a:cs typeface="Arial" panose="020B0604020202020204" pitchFamily="34" charset="0"/>
            </a:rPr>
            <a:t>Need-responder guided</a:t>
          </a:r>
          <a:r>
            <a:rPr lang="en-US" sz="1050" baseline="0">
              <a:solidFill>
                <a:srgbClr val="000000"/>
              </a:solidFill>
              <a:effectLst/>
              <a:latin typeface="Arial" panose="020B0604020202020204" pitchFamily="34" charset="0"/>
              <a:ea typeface="Tahoma" panose="020B0604030504040204" pitchFamily="34" charset="0"/>
              <a:cs typeface="Arial" panose="020B0604020202020204" pitchFamily="34" charset="0"/>
            </a:rPr>
            <a:t>. If seeking to improve your overall responsiveness, contact us a AR.org.</a:t>
          </a:r>
          <a:endParaRPr lang="en-US" sz="1100" baseline="0">
            <a:solidFill>
              <a:srgbClr val="000000"/>
            </a:solidFill>
            <a:effectLst/>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2</xdr:col>
      <xdr:colOff>317500</xdr:colOff>
      <xdr:row>238</xdr:row>
      <xdr:rowOff>241300</xdr:rowOff>
    </xdr:from>
    <xdr:to>
      <xdr:col>11</xdr:col>
      <xdr:colOff>234950</xdr:colOff>
      <xdr:row>240</xdr:row>
      <xdr:rowOff>7620</xdr:rowOff>
    </xdr:to>
    <xdr:sp macro="" textlink="">
      <xdr:nvSpPr>
        <xdr:cNvPr id="51" name="Rectangle: Beveled 50">
          <a:hlinkClick xmlns:r="http://schemas.openxmlformats.org/officeDocument/2006/relationships" r:id="rId19"/>
          <a:extLst>
            <a:ext uri="{FF2B5EF4-FFF2-40B4-BE49-F238E27FC236}">
              <a16:creationId xmlns:a16="http://schemas.microsoft.com/office/drawing/2014/main" id="{D2D1C77E-8D00-5ACE-99CC-50AD498262FA}"/>
            </a:ext>
          </a:extLst>
        </xdr:cNvPr>
        <xdr:cNvSpPr/>
      </xdr:nvSpPr>
      <xdr:spPr>
        <a:xfrm>
          <a:off x="946150" y="68414900"/>
          <a:ext cx="4546600" cy="274320"/>
        </a:xfrm>
        <a:prstGeom prst="bevel">
          <a:avLst/>
        </a:prstGeom>
        <a:solidFill>
          <a:srgbClr val="7BF987"/>
        </a:solidFill>
        <a:effectLst>
          <a:glow rad="12700">
            <a:srgbClr val="265428"/>
          </a:glow>
          <a:outerShdw blurRad="57150" dist="19050" dir="5400000" algn="ctr" rotWithShape="0">
            <a:srgbClr val="265428">
              <a:alpha val="63000"/>
            </a:srgbClr>
          </a:outerShdw>
        </a:effectLst>
      </xdr:spPr>
      <xdr:style>
        <a:lnRef idx="0">
          <a:schemeClr val="accent6"/>
        </a:lnRef>
        <a:fillRef idx="3">
          <a:schemeClr val="accent6"/>
        </a:fillRef>
        <a:effectRef idx="3">
          <a:schemeClr val="accent6"/>
        </a:effectRef>
        <a:fontRef idx="minor">
          <a:schemeClr val="lt1"/>
        </a:fontRef>
      </xdr:style>
      <xdr:txBody>
        <a:bodyPr vertOverflow="clip" horzOverflow="clip" lIns="0" tIns="0" rIns="0" bIns="27432" rtlCol="0" anchor="ctr"/>
        <a:lstStyle/>
        <a:p>
          <a:pPr algn="ctr"/>
          <a:r>
            <a:rPr lang="en-US" sz="1100" b="1">
              <a:solidFill>
                <a:srgbClr val="265428"/>
              </a:solidFill>
              <a:latin typeface="Arial" panose="020B0604020202020204" pitchFamily="34" charset="0"/>
              <a:cs typeface="Arial" panose="020B0604020202020204" pitchFamily="34" charset="0"/>
            </a:rPr>
            <a:t>Contact Us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266700</xdr:colOff>
      <xdr:row>0</xdr:row>
      <xdr:rowOff>69850</xdr:rowOff>
    </xdr:from>
    <xdr:to>
      <xdr:col>13</xdr:col>
      <xdr:colOff>12700</xdr:colOff>
      <xdr:row>2</xdr:row>
      <xdr:rowOff>234950</xdr:rowOff>
    </xdr:to>
    <xdr:sp macro="" textlink="">
      <xdr:nvSpPr>
        <xdr:cNvPr id="2" name="TextBox 1">
          <a:extLst>
            <a:ext uri="{FF2B5EF4-FFF2-40B4-BE49-F238E27FC236}">
              <a16:creationId xmlns:a16="http://schemas.microsoft.com/office/drawing/2014/main" id="{EBF25AD3-461B-4BC3-9372-D0CB13A03098}"/>
            </a:ext>
          </a:extLst>
        </xdr:cNvPr>
        <xdr:cNvSpPr txBox="1"/>
      </xdr:nvSpPr>
      <xdr:spPr>
        <a:xfrm>
          <a:off x="4540250" y="69850"/>
          <a:ext cx="1828800" cy="1371600"/>
        </a:xfrm>
        <a:prstGeom prst="rect">
          <a:avLst/>
        </a:prstGeom>
        <a:solidFill>
          <a:srgbClr val="32FFA5"/>
        </a:solidFill>
        <a:ln w="9525" cmpd="sng">
          <a:noFill/>
        </a:ln>
        <a:effectLst>
          <a:innerShdw blurRad="114300">
            <a:prstClr val="black"/>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Summary</a:t>
          </a:r>
          <a:r>
            <a:rPr lang="en-US" sz="1200" b="1" baseline="0"/>
            <a:t> steps</a:t>
          </a:r>
          <a:endParaRPr lang="en-US" sz="1200" b="1"/>
        </a:p>
        <a:p>
          <a:r>
            <a:rPr lang="en-US" sz="1100"/>
            <a:t>1.</a:t>
          </a:r>
          <a:r>
            <a:rPr lang="en-US" sz="1100" baseline="0"/>
            <a:t> Go to File.</a:t>
          </a:r>
        </a:p>
        <a:p>
          <a:r>
            <a:rPr lang="en-US" sz="1100" baseline="0"/>
            <a:t>2. Go to Save as.</a:t>
          </a:r>
        </a:p>
        <a:p>
          <a:r>
            <a:rPr lang="en-US" sz="1100" baseline="0"/>
            <a:t>3. Click browse.</a:t>
          </a:r>
        </a:p>
        <a:p>
          <a:r>
            <a:rPr lang="en-US" sz="1100" baseline="0"/>
            <a:t>4. Click on Excel Workbook.</a:t>
          </a:r>
        </a:p>
        <a:p>
          <a:r>
            <a:rPr lang="en-US" sz="1100" baseline="0"/>
            <a:t>5. Select PDF.</a:t>
          </a:r>
        </a:p>
        <a:p>
          <a:r>
            <a:rPr lang="en-US" sz="1100" baseline="0"/>
            <a:t>6. Click save.</a:t>
          </a:r>
        </a:p>
        <a:p>
          <a:endParaRPr lang="en-US" sz="1100"/>
        </a:p>
      </xdr:txBody>
    </xdr:sp>
    <xdr:clientData/>
  </xdr:twoCellAnchor>
  <xdr:twoCellAnchor>
    <xdr:from>
      <xdr:col>0</xdr:col>
      <xdr:colOff>38100</xdr:colOff>
      <xdr:row>10</xdr:row>
      <xdr:rowOff>311150</xdr:rowOff>
    </xdr:from>
    <xdr:to>
      <xdr:col>13</xdr:col>
      <xdr:colOff>82550</xdr:colOff>
      <xdr:row>24</xdr:row>
      <xdr:rowOff>292100</xdr:rowOff>
    </xdr:to>
    <xdr:grpSp>
      <xdr:nvGrpSpPr>
        <xdr:cNvPr id="3" name="Group 2">
          <a:extLst>
            <a:ext uri="{FF2B5EF4-FFF2-40B4-BE49-F238E27FC236}">
              <a16:creationId xmlns:a16="http://schemas.microsoft.com/office/drawing/2014/main" id="{42006007-1865-4E7F-9772-FEF8F0A878DF}"/>
            </a:ext>
          </a:extLst>
        </xdr:cNvPr>
        <xdr:cNvGrpSpPr/>
      </xdr:nvGrpSpPr>
      <xdr:grpSpPr>
        <a:xfrm>
          <a:off x="38100" y="4057650"/>
          <a:ext cx="6400800" cy="4425950"/>
          <a:chOff x="95250" y="3098800"/>
          <a:chExt cx="6400800" cy="4425950"/>
        </a:xfrm>
      </xdr:grpSpPr>
      <xdr:pic>
        <xdr:nvPicPr>
          <xdr:cNvPr id="4" name="Picture 3">
            <a:extLst>
              <a:ext uri="{FF2B5EF4-FFF2-40B4-BE49-F238E27FC236}">
                <a16:creationId xmlns:a16="http://schemas.microsoft.com/office/drawing/2014/main" id="{C2851AD6-0964-66E3-8ACC-7079B6884827}"/>
              </a:ext>
            </a:extLst>
          </xdr:cNvPr>
          <xdr:cNvPicPr>
            <a:picLocks noChangeAspect="1"/>
          </xdr:cNvPicPr>
        </xdr:nvPicPr>
        <xdr:blipFill rotWithShape="1">
          <a:blip xmlns:r="http://schemas.openxmlformats.org/officeDocument/2006/relationships" r:embed="rId1"/>
          <a:srcRect b="19607"/>
          <a:stretch/>
        </xdr:blipFill>
        <xdr:spPr>
          <a:xfrm>
            <a:off x="95250" y="3098800"/>
            <a:ext cx="6400800" cy="4425950"/>
          </a:xfrm>
          <a:prstGeom prst="rect">
            <a:avLst/>
          </a:prstGeom>
        </xdr:spPr>
      </xdr:pic>
      <xdr:pic>
        <xdr:nvPicPr>
          <xdr:cNvPr id="5" name="Picture 4">
            <a:extLst>
              <a:ext uri="{FF2B5EF4-FFF2-40B4-BE49-F238E27FC236}">
                <a16:creationId xmlns:a16="http://schemas.microsoft.com/office/drawing/2014/main" id="{74001AE4-BA94-54C4-7B66-2D465CD210EB}"/>
              </a:ext>
            </a:extLst>
          </xdr:cNvPr>
          <xdr:cNvPicPr>
            <a:picLocks noChangeAspect="1"/>
          </xdr:cNvPicPr>
        </xdr:nvPicPr>
        <xdr:blipFill>
          <a:blip xmlns:r="http://schemas.openxmlformats.org/officeDocument/2006/relationships" r:embed="rId2"/>
          <a:stretch>
            <a:fillRect/>
          </a:stretch>
        </xdr:blipFill>
        <xdr:spPr>
          <a:xfrm>
            <a:off x="408931" y="3635042"/>
            <a:ext cx="114415" cy="274320"/>
          </a:xfrm>
          <a:prstGeom prst="rect">
            <a:avLst/>
          </a:prstGeom>
        </xdr:spPr>
      </xdr:pic>
    </xdr:grpSp>
    <xdr:clientData/>
  </xdr:twoCellAnchor>
  <xdr:twoCellAnchor>
    <xdr:from>
      <xdr:col>0</xdr:col>
      <xdr:colOff>31750</xdr:colOff>
      <xdr:row>82</xdr:row>
      <xdr:rowOff>31751</xdr:rowOff>
    </xdr:from>
    <xdr:to>
      <xdr:col>13</xdr:col>
      <xdr:colOff>76200</xdr:colOff>
      <xdr:row>91</xdr:row>
      <xdr:rowOff>181176</xdr:rowOff>
    </xdr:to>
    <xdr:grpSp>
      <xdr:nvGrpSpPr>
        <xdr:cNvPr id="6" name="Group 5">
          <a:extLst>
            <a:ext uri="{FF2B5EF4-FFF2-40B4-BE49-F238E27FC236}">
              <a16:creationId xmlns:a16="http://schemas.microsoft.com/office/drawing/2014/main" id="{05F368B1-092D-4DD6-BBD7-F42BA54A2F69}"/>
            </a:ext>
          </a:extLst>
        </xdr:cNvPr>
        <xdr:cNvGrpSpPr/>
      </xdr:nvGrpSpPr>
      <xdr:grpSpPr>
        <a:xfrm>
          <a:off x="31750" y="26574751"/>
          <a:ext cx="6400800" cy="3006925"/>
          <a:chOff x="107950" y="25527001"/>
          <a:chExt cx="6400800" cy="3006925"/>
        </a:xfrm>
      </xdr:grpSpPr>
      <xdr:pic>
        <xdr:nvPicPr>
          <xdr:cNvPr id="7" name="Picture 6">
            <a:extLst>
              <a:ext uri="{FF2B5EF4-FFF2-40B4-BE49-F238E27FC236}">
                <a16:creationId xmlns:a16="http://schemas.microsoft.com/office/drawing/2014/main" id="{84D898C4-FC72-29D5-10F1-1CCE799B2A25}"/>
              </a:ext>
            </a:extLst>
          </xdr:cNvPr>
          <xdr:cNvPicPr>
            <a:picLocks noChangeAspect="1"/>
          </xdr:cNvPicPr>
        </xdr:nvPicPr>
        <xdr:blipFill>
          <a:blip xmlns:r="http://schemas.openxmlformats.org/officeDocument/2006/relationships" r:embed="rId3"/>
          <a:stretch>
            <a:fillRect/>
          </a:stretch>
        </xdr:blipFill>
        <xdr:spPr>
          <a:xfrm>
            <a:off x="107950" y="25527001"/>
            <a:ext cx="6400800" cy="3006925"/>
          </a:xfrm>
          <a:prstGeom prst="rect">
            <a:avLst/>
          </a:prstGeom>
        </xdr:spPr>
      </xdr:pic>
      <xdr:pic>
        <xdr:nvPicPr>
          <xdr:cNvPr id="8" name="Picture 7">
            <a:extLst>
              <a:ext uri="{FF2B5EF4-FFF2-40B4-BE49-F238E27FC236}">
                <a16:creationId xmlns:a16="http://schemas.microsoft.com/office/drawing/2014/main" id="{86E4D28B-D029-6617-FE33-FECB6C6B9BA5}"/>
              </a:ext>
            </a:extLst>
          </xdr:cNvPr>
          <xdr:cNvPicPr>
            <a:picLocks noChangeAspect="1"/>
          </xdr:cNvPicPr>
        </xdr:nvPicPr>
        <xdr:blipFill>
          <a:blip xmlns:r="http://schemas.openxmlformats.org/officeDocument/2006/relationships" r:embed="rId2"/>
          <a:stretch>
            <a:fillRect/>
          </a:stretch>
        </xdr:blipFill>
        <xdr:spPr>
          <a:xfrm>
            <a:off x="1704331" y="27542792"/>
            <a:ext cx="114415" cy="274320"/>
          </a:xfrm>
          <a:prstGeom prst="rect">
            <a:avLst/>
          </a:prstGeom>
        </xdr:spPr>
      </xdr:pic>
    </xdr:grpSp>
    <xdr:clientData/>
  </xdr:twoCellAnchor>
  <xdr:twoCellAnchor>
    <xdr:from>
      <xdr:col>0</xdr:col>
      <xdr:colOff>38100</xdr:colOff>
      <xdr:row>122</xdr:row>
      <xdr:rowOff>120650</xdr:rowOff>
    </xdr:from>
    <xdr:to>
      <xdr:col>13</xdr:col>
      <xdr:colOff>82550</xdr:colOff>
      <xdr:row>132</xdr:row>
      <xdr:rowOff>297815</xdr:rowOff>
    </xdr:to>
    <xdr:grpSp>
      <xdr:nvGrpSpPr>
        <xdr:cNvPr id="9" name="Group 8">
          <a:extLst>
            <a:ext uri="{FF2B5EF4-FFF2-40B4-BE49-F238E27FC236}">
              <a16:creationId xmlns:a16="http://schemas.microsoft.com/office/drawing/2014/main" id="{7241B4EC-7EBB-46D1-8A9E-67485B463141}"/>
            </a:ext>
          </a:extLst>
        </xdr:cNvPr>
        <xdr:cNvGrpSpPr/>
      </xdr:nvGrpSpPr>
      <xdr:grpSpPr>
        <a:xfrm>
          <a:off x="38100" y="39363650"/>
          <a:ext cx="6400800" cy="3352165"/>
          <a:chOff x="38100" y="39363650"/>
          <a:chExt cx="6400800" cy="3352165"/>
        </a:xfrm>
      </xdr:grpSpPr>
      <xdr:grpSp>
        <xdr:nvGrpSpPr>
          <xdr:cNvPr id="10" name="Group 9">
            <a:extLst>
              <a:ext uri="{FF2B5EF4-FFF2-40B4-BE49-F238E27FC236}">
                <a16:creationId xmlns:a16="http://schemas.microsoft.com/office/drawing/2014/main" id="{C21C56C8-4881-E5E9-EEC8-D4073DEF256B}"/>
              </a:ext>
            </a:extLst>
          </xdr:cNvPr>
          <xdr:cNvGrpSpPr/>
        </xdr:nvGrpSpPr>
        <xdr:grpSpPr>
          <a:xfrm>
            <a:off x="38100" y="39363650"/>
            <a:ext cx="6400800" cy="3352165"/>
            <a:chOff x="44450" y="40354250"/>
            <a:chExt cx="6400800" cy="3352165"/>
          </a:xfrm>
        </xdr:grpSpPr>
        <xdr:pic>
          <xdr:nvPicPr>
            <xdr:cNvPr id="12" name="Picture 11">
              <a:extLst>
                <a:ext uri="{FF2B5EF4-FFF2-40B4-BE49-F238E27FC236}">
                  <a16:creationId xmlns:a16="http://schemas.microsoft.com/office/drawing/2014/main" id="{90AF864B-98A6-53FB-A60B-3B33D2CDBA4C}"/>
                </a:ext>
              </a:extLst>
            </xdr:cNvPr>
            <xdr:cNvPicPr>
              <a:picLocks noChangeAspect="1"/>
            </xdr:cNvPicPr>
          </xdr:nvPicPr>
          <xdr:blipFill>
            <a:blip xmlns:r="http://schemas.openxmlformats.org/officeDocument/2006/relationships" r:embed="rId4"/>
            <a:stretch>
              <a:fillRect/>
            </a:stretch>
          </xdr:blipFill>
          <xdr:spPr>
            <a:xfrm>
              <a:off x="44450" y="40354250"/>
              <a:ext cx="6400800" cy="3352165"/>
            </a:xfrm>
            <a:prstGeom prst="rect">
              <a:avLst/>
            </a:prstGeom>
          </xdr:spPr>
        </xdr:pic>
        <xdr:pic>
          <xdr:nvPicPr>
            <xdr:cNvPr id="13" name="Picture 12">
              <a:extLst>
                <a:ext uri="{FF2B5EF4-FFF2-40B4-BE49-F238E27FC236}">
                  <a16:creationId xmlns:a16="http://schemas.microsoft.com/office/drawing/2014/main" id="{F078C81E-79AF-A64A-276C-941B139A90B8}"/>
                </a:ext>
              </a:extLst>
            </xdr:cNvPr>
            <xdr:cNvPicPr>
              <a:picLocks noChangeAspect="1"/>
            </xdr:cNvPicPr>
          </xdr:nvPicPr>
          <xdr:blipFill>
            <a:blip xmlns:r="http://schemas.openxmlformats.org/officeDocument/2006/relationships" r:embed="rId2"/>
            <a:stretch>
              <a:fillRect/>
            </a:stretch>
          </xdr:blipFill>
          <xdr:spPr>
            <a:xfrm>
              <a:off x="1266181" y="42744692"/>
              <a:ext cx="114415" cy="274320"/>
            </a:xfrm>
            <a:prstGeom prst="rect">
              <a:avLst/>
            </a:prstGeom>
          </xdr:spPr>
        </xdr:pic>
      </xdr:grpSp>
      <xdr:pic>
        <xdr:nvPicPr>
          <xdr:cNvPr id="11" name="Picture 10">
            <a:extLst>
              <a:ext uri="{FF2B5EF4-FFF2-40B4-BE49-F238E27FC236}">
                <a16:creationId xmlns:a16="http://schemas.microsoft.com/office/drawing/2014/main" id="{797F064B-8D38-B3FF-94FF-0A5111D69CBD}"/>
              </a:ext>
            </a:extLst>
          </xdr:cNvPr>
          <xdr:cNvPicPr>
            <a:picLocks noChangeAspect="1"/>
          </xdr:cNvPicPr>
        </xdr:nvPicPr>
        <xdr:blipFill rotWithShape="1">
          <a:blip xmlns:r="http://schemas.openxmlformats.org/officeDocument/2006/relationships" r:embed="rId5"/>
          <a:srcRect l="2447" t="6909" r="1147" b="44387"/>
          <a:stretch/>
        </xdr:blipFill>
        <xdr:spPr>
          <a:xfrm>
            <a:off x="1833217" y="39890700"/>
            <a:ext cx="4288183" cy="2813050"/>
          </a:xfrm>
          <a:prstGeom prst="rect">
            <a:avLst/>
          </a:prstGeom>
        </xdr:spPr>
      </xdr:pic>
    </xdr:grpSp>
    <xdr:clientData/>
  </xdr:twoCellAnchor>
  <xdr:twoCellAnchor>
    <xdr:from>
      <xdr:col>0</xdr:col>
      <xdr:colOff>25400</xdr:colOff>
      <xdr:row>108</xdr:row>
      <xdr:rowOff>25400</xdr:rowOff>
    </xdr:from>
    <xdr:to>
      <xdr:col>13</xdr:col>
      <xdr:colOff>69850</xdr:colOff>
      <xdr:row>119</xdr:row>
      <xdr:rowOff>181912</xdr:rowOff>
    </xdr:to>
    <xdr:grpSp>
      <xdr:nvGrpSpPr>
        <xdr:cNvPr id="14" name="Group 13">
          <a:extLst>
            <a:ext uri="{FF2B5EF4-FFF2-40B4-BE49-F238E27FC236}">
              <a16:creationId xmlns:a16="http://schemas.microsoft.com/office/drawing/2014/main" id="{9C93B059-FD1D-4F32-889F-F46798D5BBD0}"/>
            </a:ext>
          </a:extLst>
        </xdr:cNvPr>
        <xdr:cNvGrpSpPr/>
      </xdr:nvGrpSpPr>
      <xdr:grpSpPr>
        <a:xfrm>
          <a:off x="25400" y="34823400"/>
          <a:ext cx="6400800" cy="3649012"/>
          <a:chOff x="107950" y="35369500"/>
          <a:chExt cx="6400800" cy="3649012"/>
        </a:xfrm>
      </xdr:grpSpPr>
      <xdr:pic>
        <xdr:nvPicPr>
          <xdr:cNvPr id="15" name="Picture 14">
            <a:extLst>
              <a:ext uri="{FF2B5EF4-FFF2-40B4-BE49-F238E27FC236}">
                <a16:creationId xmlns:a16="http://schemas.microsoft.com/office/drawing/2014/main" id="{E886EEB1-EFA8-E468-579E-0C2FD93315DE}"/>
              </a:ext>
            </a:extLst>
          </xdr:cNvPr>
          <xdr:cNvPicPr>
            <a:picLocks noChangeAspect="1"/>
          </xdr:cNvPicPr>
        </xdr:nvPicPr>
        <xdr:blipFill>
          <a:blip xmlns:r="http://schemas.openxmlformats.org/officeDocument/2006/relationships" r:embed="rId6"/>
          <a:stretch>
            <a:fillRect/>
          </a:stretch>
        </xdr:blipFill>
        <xdr:spPr>
          <a:xfrm>
            <a:off x="107950" y="35369500"/>
            <a:ext cx="6400800" cy="3528698"/>
          </a:xfrm>
          <a:prstGeom prst="rect">
            <a:avLst/>
          </a:prstGeom>
        </xdr:spPr>
      </xdr:pic>
      <xdr:pic>
        <xdr:nvPicPr>
          <xdr:cNvPr id="16" name="Picture 15">
            <a:extLst>
              <a:ext uri="{FF2B5EF4-FFF2-40B4-BE49-F238E27FC236}">
                <a16:creationId xmlns:a16="http://schemas.microsoft.com/office/drawing/2014/main" id="{F350A964-D3A8-CF37-5A21-62B0FA6BEB1E}"/>
              </a:ext>
            </a:extLst>
          </xdr:cNvPr>
          <xdr:cNvPicPr>
            <a:picLocks noChangeAspect="1"/>
          </xdr:cNvPicPr>
        </xdr:nvPicPr>
        <xdr:blipFill>
          <a:blip xmlns:r="http://schemas.openxmlformats.org/officeDocument/2006/relationships" r:embed="rId2"/>
          <a:stretch>
            <a:fillRect/>
          </a:stretch>
        </xdr:blipFill>
        <xdr:spPr>
          <a:xfrm>
            <a:off x="5679431" y="38744192"/>
            <a:ext cx="114415" cy="274320"/>
          </a:xfrm>
          <a:prstGeom prst="rect">
            <a:avLst/>
          </a:prstGeom>
        </xdr:spPr>
      </xdr:pic>
    </xdr:grpSp>
    <xdr:clientData/>
  </xdr:twoCellAnchor>
  <xdr:twoCellAnchor>
    <xdr:from>
      <xdr:col>1</xdr:col>
      <xdr:colOff>0</xdr:colOff>
      <xdr:row>55</xdr:row>
      <xdr:rowOff>1</xdr:rowOff>
    </xdr:from>
    <xdr:to>
      <xdr:col>10</xdr:col>
      <xdr:colOff>505302</xdr:colOff>
      <xdr:row>74</xdr:row>
      <xdr:rowOff>260351</xdr:rowOff>
    </xdr:to>
    <xdr:grpSp>
      <xdr:nvGrpSpPr>
        <xdr:cNvPr id="17" name="Group 16">
          <a:extLst>
            <a:ext uri="{FF2B5EF4-FFF2-40B4-BE49-F238E27FC236}">
              <a16:creationId xmlns:a16="http://schemas.microsoft.com/office/drawing/2014/main" id="{5BECCEE9-3EA1-49E5-B2DC-8A79CFAAAD82}"/>
            </a:ext>
          </a:extLst>
        </xdr:cNvPr>
        <xdr:cNvGrpSpPr/>
      </xdr:nvGrpSpPr>
      <xdr:grpSpPr>
        <a:xfrm>
          <a:off x="107950" y="18034001"/>
          <a:ext cx="5191602" cy="6292850"/>
          <a:chOff x="107950" y="17589501"/>
          <a:chExt cx="5191602" cy="6292850"/>
        </a:xfrm>
      </xdr:grpSpPr>
      <xdr:pic>
        <xdr:nvPicPr>
          <xdr:cNvPr id="18" name="Picture 17">
            <a:extLst>
              <a:ext uri="{FF2B5EF4-FFF2-40B4-BE49-F238E27FC236}">
                <a16:creationId xmlns:a16="http://schemas.microsoft.com/office/drawing/2014/main" id="{2ACCCD3C-4725-BA69-F2D5-AD1A0187940A}"/>
              </a:ext>
            </a:extLst>
          </xdr:cNvPr>
          <xdr:cNvPicPr>
            <a:picLocks noChangeAspect="1"/>
          </xdr:cNvPicPr>
        </xdr:nvPicPr>
        <xdr:blipFill>
          <a:blip xmlns:r="http://schemas.openxmlformats.org/officeDocument/2006/relationships" r:embed="rId7"/>
          <a:stretch>
            <a:fillRect/>
          </a:stretch>
        </xdr:blipFill>
        <xdr:spPr>
          <a:xfrm>
            <a:off x="107950" y="17589501"/>
            <a:ext cx="5191602" cy="6292850"/>
          </a:xfrm>
          <a:prstGeom prst="rect">
            <a:avLst/>
          </a:prstGeom>
        </xdr:spPr>
      </xdr:pic>
      <xdr:pic>
        <xdr:nvPicPr>
          <xdr:cNvPr id="19" name="Picture 18">
            <a:extLst>
              <a:ext uri="{FF2B5EF4-FFF2-40B4-BE49-F238E27FC236}">
                <a16:creationId xmlns:a16="http://schemas.microsoft.com/office/drawing/2014/main" id="{A2B5E7E4-266C-6BBD-1CDF-CB92B9309A13}"/>
              </a:ext>
            </a:extLst>
          </xdr:cNvPr>
          <xdr:cNvPicPr>
            <a:picLocks noChangeAspect="1"/>
          </xdr:cNvPicPr>
        </xdr:nvPicPr>
        <xdr:blipFill>
          <a:blip xmlns:r="http://schemas.openxmlformats.org/officeDocument/2006/relationships" r:embed="rId2"/>
          <a:stretch>
            <a:fillRect/>
          </a:stretch>
        </xdr:blipFill>
        <xdr:spPr>
          <a:xfrm>
            <a:off x="2923531" y="21484892"/>
            <a:ext cx="114415" cy="274320"/>
          </a:xfrm>
          <a:prstGeom prst="rect">
            <a:avLst/>
          </a:prstGeom>
        </xdr:spPr>
      </xdr:pic>
    </xdr:grpSp>
    <xdr:clientData/>
  </xdr:twoCellAnchor>
  <xdr:twoCellAnchor>
    <xdr:from>
      <xdr:col>1</xdr:col>
      <xdr:colOff>0</xdr:colOff>
      <xdr:row>28</xdr:row>
      <xdr:rowOff>0</xdr:rowOff>
    </xdr:from>
    <xdr:to>
      <xdr:col>7</xdr:col>
      <xdr:colOff>508455</xdr:colOff>
      <xdr:row>44</xdr:row>
      <xdr:rowOff>273050</xdr:rowOff>
    </xdr:to>
    <xdr:grpSp>
      <xdr:nvGrpSpPr>
        <xdr:cNvPr id="20" name="Group 19">
          <a:extLst>
            <a:ext uri="{FF2B5EF4-FFF2-40B4-BE49-F238E27FC236}">
              <a16:creationId xmlns:a16="http://schemas.microsoft.com/office/drawing/2014/main" id="{FF7C186B-378A-4E72-ADF9-B7A14D693485}"/>
            </a:ext>
          </a:extLst>
        </xdr:cNvPr>
        <xdr:cNvGrpSpPr/>
      </xdr:nvGrpSpPr>
      <xdr:grpSpPr>
        <a:xfrm>
          <a:off x="107950" y="9461500"/>
          <a:ext cx="3632655" cy="5353050"/>
          <a:chOff x="107950" y="10604500"/>
          <a:chExt cx="3632655" cy="5353050"/>
        </a:xfrm>
      </xdr:grpSpPr>
      <xdr:pic>
        <xdr:nvPicPr>
          <xdr:cNvPr id="21" name="Picture 20">
            <a:extLst>
              <a:ext uri="{FF2B5EF4-FFF2-40B4-BE49-F238E27FC236}">
                <a16:creationId xmlns:a16="http://schemas.microsoft.com/office/drawing/2014/main" id="{D4180FB6-02F9-8221-209A-802F32F84179}"/>
              </a:ext>
            </a:extLst>
          </xdr:cNvPr>
          <xdr:cNvPicPr>
            <a:picLocks noChangeAspect="1"/>
          </xdr:cNvPicPr>
        </xdr:nvPicPr>
        <xdr:blipFill>
          <a:blip xmlns:r="http://schemas.openxmlformats.org/officeDocument/2006/relationships" r:embed="rId8"/>
          <a:stretch>
            <a:fillRect/>
          </a:stretch>
        </xdr:blipFill>
        <xdr:spPr>
          <a:xfrm>
            <a:off x="107950" y="10604500"/>
            <a:ext cx="3632655" cy="5353050"/>
          </a:xfrm>
          <a:prstGeom prst="rect">
            <a:avLst/>
          </a:prstGeom>
        </xdr:spPr>
      </xdr:pic>
      <xdr:pic>
        <xdr:nvPicPr>
          <xdr:cNvPr id="22" name="Picture 21">
            <a:extLst>
              <a:ext uri="{FF2B5EF4-FFF2-40B4-BE49-F238E27FC236}">
                <a16:creationId xmlns:a16="http://schemas.microsoft.com/office/drawing/2014/main" id="{CEE4B281-551A-BFDC-7217-D02CD1616778}"/>
              </a:ext>
            </a:extLst>
          </xdr:cNvPr>
          <xdr:cNvPicPr>
            <a:picLocks noChangeAspect="1"/>
          </xdr:cNvPicPr>
        </xdr:nvPicPr>
        <xdr:blipFill>
          <a:blip xmlns:r="http://schemas.openxmlformats.org/officeDocument/2006/relationships" r:embed="rId2"/>
          <a:stretch>
            <a:fillRect/>
          </a:stretch>
        </xdr:blipFill>
        <xdr:spPr>
          <a:xfrm>
            <a:off x="980431" y="14106192"/>
            <a:ext cx="114415" cy="274320"/>
          </a:xfrm>
          <a:prstGeom prst="rect">
            <a:avLst/>
          </a:prstGeom>
        </xdr:spPr>
      </xdr:pic>
    </xdr:grpSp>
    <xdr:clientData/>
  </xdr:twoCellAnchor>
  <xdr:twoCellAnchor>
    <xdr:from>
      <xdr:col>0</xdr:col>
      <xdr:colOff>19050</xdr:colOff>
      <xdr:row>95</xdr:row>
      <xdr:rowOff>101600</xdr:rowOff>
    </xdr:from>
    <xdr:to>
      <xdr:col>13</xdr:col>
      <xdr:colOff>63500</xdr:colOff>
      <xdr:row>105</xdr:row>
      <xdr:rowOff>279217</xdr:rowOff>
    </xdr:to>
    <xdr:grpSp>
      <xdr:nvGrpSpPr>
        <xdr:cNvPr id="23" name="Group 22">
          <a:extLst>
            <a:ext uri="{FF2B5EF4-FFF2-40B4-BE49-F238E27FC236}">
              <a16:creationId xmlns:a16="http://schemas.microsoft.com/office/drawing/2014/main" id="{9CCC728B-C000-4A4C-962A-9149F6172F3B}"/>
            </a:ext>
          </a:extLst>
        </xdr:cNvPr>
        <xdr:cNvGrpSpPr/>
      </xdr:nvGrpSpPr>
      <xdr:grpSpPr>
        <a:xfrm>
          <a:off x="19050" y="30772100"/>
          <a:ext cx="6400800" cy="3352617"/>
          <a:chOff x="107950" y="30289500"/>
          <a:chExt cx="6400800" cy="3352617"/>
        </a:xfrm>
      </xdr:grpSpPr>
      <xdr:pic>
        <xdr:nvPicPr>
          <xdr:cNvPr id="24" name="Picture 23">
            <a:extLst>
              <a:ext uri="{FF2B5EF4-FFF2-40B4-BE49-F238E27FC236}">
                <a16:creationId xmlns:a16="http://schemas.microsoft.com/office/drawing/2014/main" id="{9F18B6C2-743A-5F53-BBD4-DF43E1C13CB7}"/>
              </a:ext>
            </a:extLst>
          </xdr:cNvPr>
          <xdr:cNvPicPr>
            <a:picLocks noChangeAspect="1"/>
          </xdr:cNvPicPr>
        </xdr:nvPicPr>
        <xdr:blipFill>
          <a:blip xmlns:r="http://schemas.openxmlformats.org/officeDocument/2006/relationships" r:embed="rId9"/>
          <a:stretch>
            <a:fillRect/>
          </a:stretch>
        </xdr:blipFill>
        <xdr:spPr>
          <a:xfrm>
            <a:off x="107950" y="30289500"/>
            <a:ext cx="6400800" cy="3352617"/>
          </a:xfrm>
          <a:prstGeom prst="rect">
            <a:avLst/>
          </a:prstGeom>
        </xdr:spPr>
      </xdr:pic>
      <xdr:pic>
        <xdr:nvPicPr>
          <xdr:cNvPr id="25" name="Picture 24">
            <a:extLst>
              <a:ext uri="{FF2B5EF4-FFF2-40B4-BE49-F238E27FC236}">
                <a16:creationId xmlns:a16="http://schemas.microsoft.com/office/drawing/2014/main" id="{A621B89C-ECBA-FFC0-24B7-ECA96B2826AF}"/>
              </a:ext>
            </a:extLst>
          </xdr:cNvPr>
          <xdr:cNvPicPr>
            <a:picLocks noChangeAspect="1"/>
          </xdr:cNvPicPr>
        </xdr:nvPicPr>
        <xdr:blipFill>
          <a:blip xmlns:r="http://schemas.openxmlformats.org/officeDocument/2006/relationships" r:embed="rId2"/>
          <a:stretch>
            <a:fillRect/>
          </a:stretch>
        </xdr:blipFill>
        <xdr:spPr>
          <a:xfrm>
            <a:off x="1450331" y="32724392"/>
            <a:ext cx="114415" cy="274320"/>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CC9DB-F84D-43FA-9222-74FDE9EE7E7D}">
  <dimension ref="A1:DS1226"/>
  <sheetViews>
    <sheetView tabSelected="1" zoomScaleNormal="100" zoomScaleSheetLayoutView="100" workbookViewId="0">
      <selection activeCell="A11" sqref="A1:N11"/>
    </sheetView>
  </sheetViews>
  <sheetFormatPr defaultColWidth="8.90625" defaultRowHeight="13" x14ac:dyDescent="0.3"/>
  <cols>
    <col min="1" max="1" width="1.6328125" style="17" customWidth="1"/>
    <col min="2" max="7" width="7.36328125" style="1" customWidth="1"/>
    <col min="8" max="8" width="7.36328125" style="18" customWidth="1"/>
    <col min="9" max="13" width="7.36328125" style="1" customWidth="1"/>
    <col min="14" max="14" width="1.6328125" style="17" customWidth="1"/>
    <col min="15" max="15" width="1.6328125" style="1" customWidth="1"/>
    <col min="16" max="27" width="7.36328125" style="1" customWidth="1"/>
    <col min="28" max="29" width="1.6328125" style="1" customWidth="1"/>
    <col min="30" max="71" width="8.90625" style="1" customWidth="1"/>
    <col min="72" max="73" width="15.6328125" style="1" customWidth="1"/>
    <col min="74" max="123" width="8.90625" style="1" customWidth="1"/>
    <col min="124" max="16384" width="8.90625" style="1"/>
  </cols>
  <sheetData>
    <row r="1" spans="1:14" ht="60" customHeight="1" x14ac:dyDescent="0.3">
      <c r="A1" s="45"/>
      <c r="B1" s="46"/>
      <c r="C1" s="46"/>
      <c r="D1" s="46"/>
      <c r="E1" s="46"/>
      <c r="F1" s="46"/>
      <c r="G1" s="46"/>
      <c r="H1" s="46"/>
      <c r="I1" s="46"/>
      <c r="J1" s="46"/>
      <c r="K1" s="46"/>
      <c r="L1" s="46"/>
      <c r="M1" s="46"/>
      <c r="N1" s="47"/>
    </row>
    <row r="2" spans="1:14" ht="60" customHeight="1" x14ac:dyDescent="0.3">
      <c r="A2" s="48"/>
      <c r="B2" s="49"/>
      <c r="C2" s="49"/>
      <c r="D2" s="49"/>
      <c r="E2" s="49"/>
      <c r="F2" s="49"/>
      <c r="G2" s="49"/>
      <c r="H2" s="49"/>
      <c r="I2" s="49"/>
      <c r="J2" s="49"/>
      <c r="K2" s="49"/>
      <c r="L2" s="49"/>
      <c r="M2" s="49"/>
      <c r="N2" s="50"/>
    </row>
    <row r="3" spans="1:14" s="4" customFormat="1" ht="86" customHeight="1" x14ac:dyDescent="0.35">
      <c r="A3" s="54" t="s">
        <v>3</v>
      </c>
      <c r="B3" s="55"/>
      <c r="C3" s="55"/>
      <c r="D3" s="55"/>
      <c r="E3" s="55"/>
      <c r="F3" s="55"/>
      <c r="G3" s="55"/>
      <c r="H3" s="55"/>
      <c r="I3" s="55"/>
      <c r="J3" s="55"/>
      <c r="K3" s="55"/>
      <c r="L3" s="55"/>
      <c r="M3" s="55"/>
      <c r="N3" s="56"/>
    </row>
    <row r="4" spans="1:14" s="4" customFormat="1" ht="75" customHeight="1" x14ac:dyDescent="0.35">
      <c r="A4" s="57" t="s">
        <v>4</v>
      </c>
      <c r="B4" s="58"/>
      <c r="C4" s="58"/>
      <c r="D4" s="58"/>
      <c r="E4" s="58"/>
      <c r="F4" s="58"/>
      <c r="G4" s="58"/>
      <c r="H4" s="58"/>
      <c r="I4" s="58"/>
      <c r="J4" s="58"/>
      <c r="K4" s="58"/>
      <c r="L4" s="58"/>
      <c r="M4" s="58"/>
      <c r="N4" s="59"/>
    </row>
    <row r="5" spans="1:14" s="4" customFormat="1" ht="75" customHeight="1" x14ac:dyDescent="0.35">
      <c r="A5" s="5"/>
      <c r="B5" s="6"/>
      <c r="C5" s="6"/>
      <c r="D5" s="6"/>
      <c r="E5" s="6"/>
      <c r="F5" s="6"/>
      <c r="G5" s="6"/>
      <c r="H5" s="6"/>
      <c r="I5" s="6"/>
      <c r="J5" s="6"/>
      <c r="K5" s="6"/>
      <c r="L5" s="6"/>
      <c r="M5" s="6"/>
      <c r="N5" s="7"/>
    </row>
    <row r="6" spans="1:14" s="10" customFormat="1" ht="120" customHeight="1" x14ac:dyDescent="0.35">
      <c r="A6" s="8"/>
      <c r="B6" s="132" t="s">
        <v>391</v>
      </c>
      <c r="C6" s="132"/>
      <c r="D6" s="132"/>
      <c r="E6" s="132"/>
      <c r="F6" s="132"/>
      <c r="G6" s="132"/>
      <c r="H6" s="132"/>
      <c r="I6" s="132"/>
      <c r="J6" s="132"/>
      <c r="K6" s="132"/>
      <c r="L6" s="132"/>
      <c r="M6" s="132"/>
      <c r="N6" s="9"/>
    </row>
    <row r="7" spans="1:14" s="4" customFormat="1" ht="55" customHeight="1" x14ac:dyDescent="0.35">
      <c r="A7" s="60"/>
      <c r="B7" s="61"/>
      <c r="C7" s="61"/>
      <c r="D7" s="61"/>
      <c r="E7" s="61"/>
      <c r="F7" s="61"/>
      <c r="G7" s="61"/>
      <c r="H7" s="61"/>
      <c r="I7" s="61"/>
      <c r="J7" s="61"/>
      <c r="K7" s="61"/>
      <c r="L7" s="61"/>
      <c r="M7" s="61"/>
      <c r="N7" s="62"/>
    </row>
    <row r="8" spans="1:14" s="4" customFormat="1" ht="50" customHeight="1" x14ac:dyDescent="0.35">
      <c r="A8" s="51"/>
      <c r="B8" s="52"/>
      <c r="C8" s="52"/>
      <c r="D8" s="52"/>
      <c r="E8" s="52"/>
      <c r="F8" s="52"/>
      <c r="G8" s="52"/>
      <c r="H8" s="52"/>
      <c r="I8" s="52"/>
      <c r="J8" s="52"/>
      <c r="K8" s="52"/>
      <c r="L8" s="52"/>
      <c r="M8" s="52"/>
      <c r="N8" s="53"/>
    </row>
    <row r="9" spans="1:14" s="4" customFormat="1" ht="50" customHeight="1" x14ac:dyDescent="0.35">
      <c r="A9" s="2"/>
      <c r="B9" s="2"/>
      <c r="C9" s="2"/>
      <c r="D9" s="2"/>
      <c r="E9" s="2"/>
      <c r="F9" s="2"/>
      <c r="G9" s="2"/>
      <c r="H9" s="2"/>
      <c r="I9" s="2"/>
      <c r="J9" s="2"/>
      <c r="K9" s="2"/>
      <c r="L9" s="2"/>
      <c r="M9" s="2"/>
      <c r="N9" s="3"/>
    </row>
    <row r="10" spans="1:14" s="4" customFormat="1" ht="35" customHeight="1" x14ac:dyDescent="0.35">
      <c r="A10" s="2"/>
      <c r="B10" s="41" t="s">
        <v>0</v>
      </c>
      <c r="C10" s="41"/>
      <c r="D10" s="41"/>
      <c r="E10" s="41"/>
      <c r="F10" s="41"/>
      <c r="G10" s="41"/>
      <c r="H10" s="41"/>
      <c r="I10" s="41"/>
      <c r="J10" s="41"/>
      <c r="K10" s="41"/>
      <c r="L10" s="41"/>
      <c r="M10" s="41"/>
      <c r="N10" s="3"/>
    </row>
    <row r="11" spans="1:14" ht="14" customHeight="1" x14ac:dyDescent="0.3">
      <c r="A11" s="42"/>
      <c r="B11" s="43"/>
      <c r="C11" s="43"/>
      <c r="D11" s="43"/>
      <c r="E11" s="43"/>
      <c r="F11" s="43"/>
      <c r="G11" s="43"/>
      <c r="H11" s="43"/>
      <c r="I11" s="43"/>
      <c r="J11" s="43"/>
      <c r="K11" s="43"/>
      <c r="L11" s="43"/>
      <c r="M11" s="43"/>
      <c r="N11" s="44"/>
    </row>
    <row r="12" spans="1:14" ht="75" customHeight="1" x14ac:dyDescent="0.3">
      <c r="A12" s="126" t="s">
        <v>1</v>
      </c>
      <c r="B12" s="190" t="str">
        <f>B604</f>
        <v>table of contents</v>
      </c>
      <c r="C12" s="190"/>
      <c r="D12" s="190"/>
      <c r="E12" s="190"/>
      <c r="F12" s="190"/>
      <c r="G12" s="190"/>
      <c r="H12" s="190"/>
      <c r="I12" s="190"/>
      <c r="J12" s="190"/>
      <c r="K12" s="190"/>
      <c r="L12" s="190"/>
      <c r="M12" s="190"/>
      <c r="N12" s="127" t="s">
        <v>2</v>
      </c>
    </row>
    <row r="13" spans="1:14" ht="10" customHeight="1" x14ac:dyDescent="0.3">
      <c r="A13" s="64"/>
      <c r="B13" s="66"/>
      <c r="C13" s="66"/>
      <c r="D13" s="66"/>
      <c r="E13" s="66"/>
      <c r="F13" s="66"/>
      <c r="G13" s="66"/>
      <c r="H13" s="67"/>
      <c r="I13" s="66"/>
      <c r="J13" s="66"/>
      <c r="K13" s="66"/>
      <c r="L13" s="66"/>
      <c r="M13" s="66"/>
      <c r="N13" s="65"/>
    </row>
    <row r="14" spans="1:14" ht="20" customHeight="1" x14ac:dyDescent="0.4">
      <c r="A14" s="64"/>
      <c r="B14" s="194">
        <v>1</v>
      </c>
      <c r="C14" s="189" t="str">
        <f>C609</f>
        <v>Icebreakers</v>
      </c>
      <c r="D14" s="189"/>
      <c r="E14" s="189"/>
      <c r="F14" s="189"/>
      <c r="G14" s="189"/>
      <c r="H14" s="189"/>
      <c r="I14" s="68"/>
      <c r="J14" s="68"/>
      <c r="K14" s="68"/>
      <c r="L14" s="68"/>
      <c r="M14" s="68"/>
      <c r="N14" s="65"/>
    </row>
    <row r="15" spans="1:14" ht="20" customHeight="1" x14ac:dyDescent="0.3">
      <c r="A15" s="64"/>
      <c r="B15" s="69"/>
      <c r="C15" s="187" t="str">
        <f>C610</f>
        <v>Some basic things about me to get the conversation started.</v>
      </c>
      <c r="D15" s="188"/>
      <c r="E15" s="188"/>
      <c r="F15" s="188"/>
      <c r="G15" s="188"/>
      <c r="H15" s="188"/>
      <c r="I15" s="69"/>
      <c r="J15" s="69"/>
      <c r="K15" s="69"/>
      <c r="L15" s="69"/>
      <c r="M15" s="69"/>
      <c r="N15" s="65"/>
    </row>
    <row r="16" spans="1:14" ht="20" customHeight="1" x14ac:dyDescent="0.4">
      <c r="A16" s="64"/>
      <c r="B16" s="194">
        <v>2</v>
      </c>
      <c r="C16" s="189" t="str">
        <f>C611</f>
        <v>Degree of self-disclosure</v>
      </c>
      <c r="D16" s="189"/>
      <c r="E16" s="189"/>
      <c r="F16" s="189"/>
      <c r="G16" s="189"/>
      <c r="H16" s="189"/>
      <c r="I16" s="69"/>
      <c r="J16" s="69"/>
      <c r="K16" s="69"/>
      <c r="L16" s="69"/>
      <c r="M16" s="69"/>
      <c r="N16" s="65"/>
    </row>
    <row r="17" spans="1:14" ht="20" customHeight="1" x14ac:dyDescent="0.3">
      <c r="A17" s="64"/>
      <c r="B17" s="69"/>
      <c r="C17" s="187" t="str">
        <f>C612</f>
        <v>How close we are points to how deep I am willing to go with you.</v>
      </c>
      <c r="D17" s="188"/>
      <c r="E17" s="188"/>
      <c r="F17" s="188"/>
      <c r="G17" s="188"/>
      <c r="H17" s="188"/>
      <c r="I17" s="69"/>
      <c r="J17" s="69"/>
      <c r="K17" s="69"/>
      <c r="L17" s="69"/>
      <c r="M17" s="69"/>
      <c r="N17" s="65"/>
    </row>
    <row r="18" spans="1:14" ht="20" customHeight="1" x14ac:dyDescent="0.4">
      <c r="A18" s="64"/>
      <c r="B18" s="194">
        <v>3</v>
      </c>
      <c r="C18" s="189" t="str">
        <f>C613</f>
        <v>Preparing for self-disclosure</v>
      </c>
      <c r="D18" s="189"/>
      <c r="E18" s="189"/>
      <c r="F18" s="189"/>
      <c r="G18" s="189"/>
      <c r="H18" s="189"/>
      <c r="I18" s="69"/>
      <c r="J18" s="69"/>
      <c r="K18" s="69"/>
      <c r="L18" s="69"/>
      <c r="M18" s="69"/>
      <c r="N18" s="65"/>
    </row>
    <row r="19" spans="1:14" ht="20" customHeight="1" x14ac:dyDescent="0.3">
      <c r="A19" s="64"/>
      <c r="B19" s="69"/>
      <c r="C19" s="187" t="str">
        <f>C614</f>
        <v>Five areas to warm up to my self-revealing intent.</v>
      </c>
      <c r="D19" s="188"/>
      <c r="E19" s="188"/>
      <c r="F19" s="188"/>
      <c r="G19" s="188"/>
      <c r="H19" s="188"/>
      <c r="I19" s="69"/>
      <c r="J19" s="69"/>
      <c r="K19" s="69"/>
      <c r="L19" s="69"/>
      <c r="M19" s="69"/>
      <c r="N19" s="65"/>
    </row>
    <row r="20" spans="1:14" ht="20" customHeight="1" x14ac:dyDescent="0.4">
      <c r="A20" s="64"/>
      <c r="B20" s="194">
        <v>4</v>
      </c>
      <c r="C20" s="189" t="str">
        <f>C615</f>
        <v>My particular self-disclosure</v>
      </c>
      <c r="D20" s="189"/>
      <c r="E20" s="189"/>
      <c r="F20" s="189"/>
      <c r="G20" s="189"/>
      <c r="H20" s="189"/>
      <c r="I20" s="70"/>
      <c r="J20" s="70"/>
      <c r="K20" s="70"/>
      <c r="L20" s="70"/>
      <c r="M20" s="70"/>
      <c r="N20" s="65"/>
    </row>
    <row r="21" spans="1:14" ht="20" customHeight="1" x14ac:dyDescent="0.3">
      <c r="A21" s="64"/>
      <c r="B21" s="69"/>
      <c r="C21" s="187" t="str">
        <f>C616</f>
        <v>Optional space to start disclosing what is to be shared.</v>
      </c>
      <c r="D21" s="188"/>
      <c r="E21" s="188"/>
      <c r="F21" s="188"/>
      <c r="G21" s="188"/>
      <c r="H21" s="188"/>
      <c r="I21" s="69"/>
      <c r="J21" s="69"/>
      <c r="K21" s="69"/>
      <c r="L21" s="69"/>
      <c r="M21" s="69"/>
      <c r="N21" s="65"/>
    </row>
    <row r="22" spans="1:14" ht="20" customHeight="1" x14ac:dyDescent="0.4">
      <c r="A22" s="64"/>
      <c r="B22" s="194">
        <v>5</v>
      </c>
      <c r="C22" s="189" t="str">
        <f>C617</f>
        <v>Applying character principles</v>
      </c>
      <c r="D22" s="189"/>
      <c r="E22" s="189"/>
      <c r="F22" s="189"/>
      <c r="G22" s="189"/>
      <c r="H22" s="189"/>
      <c r="I22" s="69"/>
      <c r="J22" s="69"/>
      <c r="K22" s="69"/>
      <c r="L22" s="69"/>
      <c r="M22" s="69"/>
      <c r="N22" s="65"/>
    </row>
    <row r="23" spans="1:14" ht="20" customHeight="1" x14ac:dyDescent="0.3">
      <c r="A23" s="64"/>
      <c r="B23" s="69"/>
      <c r="C23" s="187" t="str">
        <f>C618</f>
        <v>Opening up is much easier when disciplined by these universal principles.</v>
      </c>
      <c r="D23" s="188"/>
      <c r="E23" s="188"/>
      <c r="F23" s="188"/>
      <c r="G23" s="188"/>
      <c r="H23" s="188"/>
      <c r="I23" s="69"/>
      <c r="J23" s="69"/>
      <c r="K23" s="69"/>
      <c r="L23" s="69"/>
      <c r="M23" s="69"/>
      <c r="N23" s="65"/>
    </row>
    <row r="24" spans="1:14" ht="20" customHeight="1" x14ac:dyDescent="0.4">
      <c r="A24" s="64"/>
      <c r="B24" s="194">
        <v>6</v>
      </c>
      <c r="C24" s="189" t="str">
        <f>C619</f>
        <v>Your response to my openness</v>
      </c>
      <c r="D24" s="189"/>
      <c r="E24" s="189"/>
      <c r="F24" s="189"/>
      <c r="G24" s="189"/>
      <c r="H24" s="189"/>
      <c r="I24" s="69"/>
      <c r="J24" s="69"/>
      <c r="K24" s="69"/>
      <c r="L24" s="69"/>
      <c r="M24" s="69"/>
      <c r="N24" s="65"/>
    </row>
    <row r="25" spans="1:14" ht="20" customHeight="1" x14ac:dyDescent="0.3">
      <c r="A25" s="64"/>
      <c r="B25" s="69"/>
      <c r="C25" s="187" t="str">
        <f>C620</f>
        <v>How will you respond to what I have to expose of myself?</v>
      </c>
      <c r="D25" s="188"/>
      <c r="E25" s="188"/>
      <c r="F25" s="188"/>
      <c r="G25" s="188"/>
      <c r="H25" s="188"/>
      <c r="I25" s="69"/>
      <c r="J25" s="69"/>
      <c r="K25" s="69"/>
      <c r="L25" s="69"/>
      <c r="M25" s="69"/>
      <c r="N25" s="65"/>
    </row>
    <row r="26" spans="1:14" ht="20" customHeight="1" x14ac:dyDescent="0.4">
      <c r="A26" s="64"/>
      <c r="B26" s="194">
        <v>7</v>
      </c>
      <c r="C26" s="189" t="str">
        <f>C621</f>
        <v>Reciprocating Relatability</v>
      </c>
      <c r="D26" s="189"/>
      <c r="E26" s="189"/>
      <c r="F26" s="189"/>
      <c r="G26" s="189"/>
      <c r="H26" s="189"/>
      <c r="I26" s="70"/>
      <c r="J26" s="70"/>
      <c r="K26" s="70"/>
      <c r="L26" s="70"/>
      <c r="M26" s="70"/>
      <c r="N26" s="65"/>
    </row>
    <row r="27" spans="1:14" ht="20" customHeight="1" x14ac:dyDescent="0.3">
      <c r="A27" s="64"/>
      <c r="B27" s="69"/>
      <c r="C27" s="187" t="str">
        <f>C622</f>
        <v>Now turning this into a two-way street, to know each other much better.</v>
      </c>
      <c r="D27" s="188"/>
      <c r="E27" s="188"/>
      <c r="F27" s="188"/>
      <c r="G27" s="188"/>
      <c r="H27" s="188"/>
      <c r="I27" s="69"/>
      <c r="J27" s="69"/>
      <c r="K27" s="69"/>
      <c r="L27" s="69"/>
      <c r="M27" s="69"/>
      <c r="N27" s="65"/>
    </row>
    <row r="28" spans="1:14" ht="25" customHeight="1" thickBot="1" x14ac:dyDescent="0.35">
      <c r="A28" s="64"/>
      <c r="B28" s="185"/>
      <c r="C28" s="185"/>
      <c r="D28" s="185"/>
      <c r="E28" s="185"/>
      <c r="F28" s="185"/>
      <c r="G28" s="185"/>
      <c r="H28" s="185"/>
      <c r="I28" s="185"/>
      <c r="J28" s="185"/>
      <c r="K28" s="185"/>
      <c r="L28" s="185"/>
      <c r="M28" s="185"/>
      <c r="N28" s="65"/>
    </row>
    <row r="29" spans="1:14" ht="25" customHeight="1" thickTop="1" x14ac:dyDescent="0.3">
      <c r="A29" s="64"/>
      <c r="B29" s="171"/>
      <c r="C29" s="171"/>
      <c r="D29" s="171"/>
      <c r="E29" s="171"/>
      <c r="F29" s="171"/>
      <c r="G29" s="171"/>
      <c r="H29" s="171"/>
      <c r="I29" s="171"/>
      <c r="J29" s="171"/>
      <c r="K29" s="171"/>
      <c r="L29" s="171"/>
      <c r="M29" s="171"/>
      <c r="N29" s="65"/>
    </row>
    <row r="30" spans="1:14" ht="30" customHeight="1" x14ac:dyDescent="0.3">
      <c r="A30" s="64"/>
      <c r="B30" s="186" t="s">
        <v>493</v>
      </c>
      <c r="C30" s="186"/>
      <c r="D30" s="186"/>
      <c r="E30" s="186"/>
      <c r="F30" s="186"/>
      <c r="G30" s="186"/>
      <c r="H30" s="186"/>
      <c r="I30" s="186"/>
      <c r="J30" s="186"/>
      <c r="K30" s="186"/>
      <c r="L30" s="186"/>
      <c r="M30" s="186"/>
      <c r="N30" s="65"/>
    </row>
    <row r="31" spans="1:14" ht="25" customHeight="1" thickBot="1" x14ac:dyDescent="0.35">
      <c r="A31" s="64"/>
      <c r="B31" s="181" t="s">
        <v>494</v>
      </c>
      <c r="C31" s="70"/>
      <c r="D31" s="70"/>
      <c r="E31" s="70"/>
      <c r="F31" s="70"/>
      <c r="G31" s="70"/>
      <c r="H31" s="70"/>
      <c r="I31" s="70"/>
      <c r="J31" s="70"/>
      <c r="K31" s="70"/>
      <c r="L31" s="70"/>
      <c r="M31" s="70"/>
      <c r="N31" s="65"/>
    </row>
    <row r="32" spans="1:14" ht="20" customHeight="1" thickTop="1" thickBot="1" x14ac:dyDescent="0.35">
      <c r="A32" s="64"/>
      <c r="B32" s="70" t="s">
        <v>466</v>
      </c>
      <c r="C32" s="70"/>
      <c r="D32" s="69"/>
      <c r="E32" s="69"/>
      <c r="F32" s="69"/>
      <c r="G32" s="69"/>
      <c r="H32" s="172"/>
      <c r="I32" s="172"/>
      <c r="J32" s="172"/>
      <c r="K32" s="172"/>
      <c r="L32" s="172"/>
      <c r="M32" s="172"/>
      <c r="N32" s="65"/>
    </row>
    <row r="33" spans="1:14" ht="5" customHeight="1" thickBot="1" x14ac:dyDescent="0.35">
      <c r="A33" s="64"/>
      <c r="B33" s="69"/>
      <c r="C33" s="70"/>
      <c r="D33" s="69"/>
      <c r="E33" s="69"/>
      <c r="F33" s="69"/>
      <c r="G33" s="69"/>
      <c r="H33" s="171"/>
      <c r="I33" s="171"/>
      <c r="J33" s="171"/>
      <c r="K33" s="171"/>
      <c r="L33" s="171"/>
      <c r="M33" s="171"/>
      <c r="N33" s="65"/>
    </row>
    <row r="34" spans="1:14" ht="20" customHeight="1" thickTop="1" thickBot="1" x14ac:dyDescent="0.35">
      <c r="A34" s="64"/>
      <c r="B34" s="70" t="s">
        <v>467</v>
      </c>
      <c r="C34" s="70"/>
      <c r="D34" s="69"/>
      <c r="E34" s="69"/>
      <c r="F34" s="69"/>
      <c r="G34" s="69"/>
      <c r="H34" s="172"/>
      <c r="I34" s="172"/>
      <c r="J34" s="172"/>
      <c r="K34" s="172"/>
      <c r="L34" s="172"/>
      <c r="M34" s="172"/>
      <c r="N34" s="65"/>
    </row>
    <row r="35" spans="1:14" ht="5" customHeight="1" thickBot="1" x14ac:dyDescent="0.35">
      <c r="A35" s="64"/>
      <c r="B35" s="69"/>
      <c r="C35" s="70"/>
      <c r="D35" s="69"/>
      <c r="E35" s="69"/>
      <c r="F35" s="69"/>
      <c r="G35" s="69"/>
      <c r="H35" s="170"/>
      <c r="I35" s="170"/>
      <c r="J35" s="170"/>
      <c r="K35" s="170"/>
      <c r="L35" s="170"/>
      <c r="M35" s="170"/>
      <c r="N35" s="65"/>
    </row>
    <row r="36" spans="1:14" ht="20" customHeight="1" thickTop="1" thickBot="1" x14ac:dyDescent="0.35">
      <c r="A36" s="64"/>
      <c r="B36" s="70" t="s">
        <v>468</v>
      </c>
      <c r="C36" s="70"/>
      <c r="D36" s="69"/>
      <c r="E36" s="69"/>
      <c r="F36" s="69"/>
      <c r="G36" s="69"/>
      <c r="H36" s="172"/>
      <c r="I36" s="172"/>
      <c r="J36" s="172"/>
      <c r="K36" s="172"/>
      <c r="L36" s="172"/>
      <c r="M36" s="172"/>
      <c r="N36" s="65"/>
    </row>
    <row r="37" spans="1:14" ht="5" customHeight="1" thickBot="1" x14ac:dyDescent="0.35">
      <c r="A37" s="64"/>
      <c r="B37" s="69"/>
      <c r="C37" s="70"/>
      <c r="D37" s="69"/>
      <c r="E37" s="69"/>
      <c r="F37" s="69"/>
      <c r="G37" s="69"/>
      <c r="H37" s="170"/>
      <c r="I37" s="170"/>
      <c r="J37" s="170"/>
      <c r="K37" s="170"/>
      <c r="L37" s="170"/>
      <c r="M37" s="170"/>
      <c r="N37" s="65"/>
    </row>
    <row r="38" spans="1:14" ht="20" customHeight="1" thickTop="1" thickBot="1" x14ac:dyDescent="0.35">
      <c r="A38" s="64"/>
      <c r="B38" s="70" t="s">
        <v>469</v>
      </c>
      <c r="C38" s="70"/>
      <c r="D38" s="69"/>
      <c r="E38" s="69"/>
      <c r="F38" s="69"/>
      <c r="G38" s="69"/>
      <c r="H38" s="172"/>
      <c r="I38" s="172"/>
      <c r="J38" s="172"/>
      <c r="K38" s="172"/>
      <c r="L38" s="172"/>
      <c r="M38" s="172"/>
      <c r="N38" s="65"/>
    </row>
    <row r="39" spans="1:14" ht="5" customHeight="1" thickBot="1" x14ac:dyDescent="0.35">
      <c r="A39" s="64"/>
      <c r="B39" s="69"/>
      <c r="C39" s="70"/>
      <c r="D39" s="69"/>
      <c r="E39" s="69"/>
      <c r="F39" s="69"/>
      <c r="G39" s="69"/>
      <c r="H39" s="170"/>
      <c r="I39" s="170"/>
      <c r="J39" s="170"/>
      <c r="K39" s="170"/>
      <c r="L39" s="170"/>
      <c r="M39" s="170"/>
      <c r="N39" s="65"/>
    </row>
    <row r="40" spans="1:14" ht="20" customHeight="1" thickTop="1" thickBot="1" x14ac:dyDescent="0.35">
      <c r="A40" s="64"/>
      <c r="B40" s="70" t="s">
        <v>470</v>
      </c>
      <c r="C40" s="70"/>
      <c r="D40" s="69"/>
      <c r="E40" s="69"/>
      <c r="F40" s="69"/>
      <c r="G40" s="69"/>
      <c r="H40" s="172"/>
      <c r="I40" s="172"/>
      <c r="J40" s="172"/>
      <c r="K40" s="172"/>
      <c r="L40" s="172"/>
      <c r="M40" s="172"/>
      <c r="N40" s="65"/>
    </row>
    <row r="41" spans="1:14" ht="5" customHeight="1" thickBot="1" x14ac:dyDescent="0.35">
      <c r="A41" s="64"/>
      <c r="B41" s="69"/>
      <c r="C41" s="70"/>
      <c r="D41" s="69"/>
      <c r="E41" s="69"/>
      <c r="F41" s="69"/>
      <c r="G41" s="69"/>
      <c r="H41" s="170"/>
      <c r="I41" s="170"/>
      <c r="J41" s="170"/>
      <c r="K41" s="170"/>
      <c r="L41" s="170"/>
      <c r="M41" s="170"/>
      <c r="N41" s="65"/>
    </row>
    <row r="42" spans="1:14" ht="20" customHeight="1" thickTop="1" thickBot="1" x14ac:dyDescent="0.35">
      <c r="A42" s="64"/>
      <c r="B42" s="70" t="s">
        <v>471</v>
      </c>
      <c r="C42" s="70"/>
      <c r="D42" s="70"/>
      <c r="E42" s="70"/>
      <c r="F42" s="70"/>
      <c r="G42" s="70"/>
      <c r="H42" s="172"/>
      <c r="I42" s="172"/>
      <c r="J42" s="172"/>
      <c r="K42" s="172"/>
      <c r="L42" s="172"/>
      <c r="M42" s="172"/>
      <c r="N42" s="65"/>
    </row>
    <row r="43" spans="1:14" ht="5" customHeight="1" thickBot="1" x14ac:dyDescent="0.35">
      <c r="A43" s="64"/>
      <c r="B43" s="69"/>
      <c r="C43" s="70"/>
      <c r="D43" s="70"/>
      <c r="E43" s="70"/>
      <c r="F43" s="70"/>
      <c r="G43" s="70"/>
      <c r="H43" s="170"/>
      <c r="I43" s="170"/>
      <c r="J43" s="170"/>
      <c r="K43" s="170"/>
      <c r="L43" s="170"/>
      <c r="M43" s="170"/>
      <c r="N43" s="65"/>
    </row>
    <row r="44" spans="1:14" ht="20" customHeight="1" thickTop="1" thickBot="1" x14ac:dyDescent="0.35">
      <c r="A44" s="64"/>
      <c r="B44" s="70" t="s">
        <v>473</v>
      </c>
      <c r="C44" s="70"/>
      <c r="D44" s="69"/>
      <c r="E44" s="69"/>
      <c r="F44" s="69"/>
      <c r="G44" s="69"/>
      <c r="H44" s="172"/>
      <c r="I44" s="172"/>
      <c r="J44" s="172"/>
      <c r="K44" s="172"/>
      <c r="L44" s="172"/>
      <c r="M44" s="172"/>
      <c r="N44" s="65"/>
    </row>
    <row r="45" spans="1:14" ht="5" customHeight="1" thickBot="1" x14ac:dyDescent="0.35">
      <c r="A45" s="64"/>
      <c r="B45" s="69" t="s">
        <v>472</v>
      </c>
      <c r="C45" s="70"/>
      <c r="D45" s="69"/>
      <c r="E45" s="69"/>
      <c r="F45" s="69"/>
      <c r="G45" s="69"/>
      <c r="H45" s="170"/>
      <c r="I45" s="170"/>
      <c r="J45" s="170"/>
      <c r="K45" s="170"/>
      <c r="L45" s="170"/>
      <c r="M45" s="170"/>
      <c r="N45" s="65"/>
    </row>
    <row r="46" spans="1:14" ht="20" customHeight="1" thickTop="1" thickBot="1" x14ac:dyDescent="0.35">
      <c r="A46" s="64"/>
      <c r="B46" s="70" t="s">
        <v>474</v>
      </c>
      <c r="C46" s="70"/>
      <c r="D46" s="69"/>
      <c r="E46" s="69"/>
      <c r="F46" s="69"/>
      <c r="G46" s="69"/>
      <c r="H46" s="172"/>
      <c r="I46" s="172"/>
      <c r="J46" s="172"/>
      <c r="K46" s="172"/>
      <c r="L46" s="172"/>
      <c r="M46" s="172"/>
      <c r="N46" s="65"/>
    </row>
    <row r="47" spans="1:14" ht="15" customHeight="1" x14ac:dyDescent="0.3">
      <c r="A47" s="64"/>
      <c r="B47" s="71"/>
      <c r="C47" s="71"/>
      <c r="D47" s="71"/>
      <c r="E47" s="71"/>
      <c r="F47" s="71"/>
      <c r="G47" s="71"/>
      <c r="H47" s="71"/>
      <c r="I47" s="71"/>
      <c r="J47" s="71"/>
      <c r="K47" s="71"/>
      <c r="L47" s="71"/>
      <c r="M47" s="71"/>
      <c r="N47" s="65"/>
    </row>
    <row r="48" spans="1:14" ht="45" customHeight="1" x14ac:dyDescent="0.3">
      <c r="A48" s="192" t="s">
        <v>1</v>
      </c>
      <c r="B48" s="125"/>
      <c r="C48" s="125"/>
      <c r="D48" s="125"/>
      <c r="E48" s="125"/>
      <c r="F48" s="125"/>
      <c r="G48" s="125"/>
      <c r="H48" s="125"/>
      <c r="I48" s="125"/>
      <c r="J48" s="125"/>
      <c r="K48" s="125"/>
      <c r="L48" s="125"/>
      <c r="M48" s="125"/>
      <c r="N48" s="191" t="s">
        <v>2</v>
      </c>
    </row>
    <row r="49" spans="1:54" ht="10" customHeight="1" x14ac:dyDescent="0.3">
      <c r="A49" s="64"/>
      <c r="B49" s="66"/>
      <c r="C49" s="66"/>
      <c r="D49" s="66"/>
      <c r="E49" s="66"/>
      <c r="F49" s="66"/>
      <c r="G49" s="66"/>
      <c r="H49" s="67"/>
      <c r="I49" s="66"/>
      <c r="J49" s="66"/>
      <c r="K49" s="66"/>
      <c r="L49" s="66"/>
      <c r="M49" s="66"/>
      <c r="N49" s="65"/>
    </row>
    <row r="50" spans="1:54" ht="20" customHeight="1" x14ac:dyDescent="0.55000000000000004">
      <c r="A50" s="64"/>
      <c r="B50" s="72"/>
      <c r="C50" s="66"/>
      <c r="D50" s="66"/>
      <c r="E50" s="66"/>
      <c r="F50" s="66"/>
      <c r="G50" s="66"/>
      <c r="H50" s="67"/>
      <c r="I50" s="66"/>
      <c r="J50" s="66"/>
      <c r="K50" s="66"/>
      <c r="L50" s="66"/>
      <c r="M50" s="66"/>
      <c r="N50" s="65"/>
    </row>
    <row r="51" spans="1:54" ht="10" customHeight="1" x14ac:dyDescent="0.55000000000000004">
      <c r="A51" s="64"/>
      <c r="B51" s="73"/>
      <c r="C51" s="66"/>
      <c r="D51" s="66"/>
      <c r="E51" s="66"/>
      <c r="F51" s="66"/>
      <c r="G51" s="66"/>
      <c r="H51" s="67"/>
      <c r="I51" s="66"/>
      <c r="J51" s="66"/>
      <c r="K51" s="66"/>
      <c r="L51" s="66"/>
      <c r="M51" s="66"/>
      <c r="N51" s="65"/>
    </row>
    <row r="52" spans="1:54" ht="15" customHeight="1" x14ac:dyDescent="0.3">
      <c r="A52" s="64"/>
      <c r="B52" s="66"/>
      <c r="C52" s="66"/>
      <c r="D52" s="66"/>
      <c r="E52" s="66"/>
      <c r="F52" s="66"/>
      <c r="G52" s="66"/>
      <c r="H52" s="67"/>
      <c r="I52" s="66"/>
      <c r="J52" s="66"/>
      <c r="K52" s="74"/>
      <c r="L52" s="66"/>
      <c r="M52" s="74"/>
      <c r="N52" s="65"/>
    </row>
    <row r="53" spans="1:54" ht="15" customHeight="1" x14ac:dyDescent="0.3">
      <c r="A53" s="64"/>
      <c r="B53" s="66"/>
      <c r="C53" s="66"/>
      <c r="D53" s="66"/>
      <c r="E53" s="66"/>
      <c r="F53" s="66"/>
      <c r="G53" s="66"/>
      <c r="H53" s="67"/>
      <c r="I53" s="66"/>
      <c r="J53" s="66"/>
      <c r="K53" s="74" t="str">
        <f>IF(AND($V$680&gt;0.9,$V$680&lt;=1),"now","")</f>
        <v/>
      </c>
      <c r="L53" s="75"/>
      <c r="M53" s="74" t="str">
        <f>IF(AND($V$681&gt;0.9,$V$681&lt;=1),"aim","")</f>
        <v/>
      </c>
      <c r="N53" s="65"/>
    </row>
    <row r="54" spans="1:54" ht="15" customHeight="1" x14ac:dyDescent="0.3">
      <c r="A54" s="64"/>
      <c r="B54" s="66"/>
      <c r="C54" s="66"/>
      <c r="D54" s="66"/>
      <c r="E54" s="66"/>
      <c r="F54" s="66"/>
      <c r="G54" s="66"/>
      <c r="H54" s="67"/>
      <c r="I54" s="66"/>
      <c r="J54" s="66"/>
      <c r="K54" s="74" t="str">
        <f>IF(AND($V$680&gt;0.8,$V$680&lt;=0.9),"now","")</f>
        <v/>
      </c>
      <c r="L54" s="66"/>
      <c r="M54" s="74" t="str">
        <f>IF(AND($V$681&gt;0.8,$V$681&lt;=0.9),"aim","")</f>
        <v/>
      </c>
      <c r="N54" s="65"/>
      <c r="BB54" s="11"/>
    </row>
    <row r="55" spans="1:54" ht="15" customHeight="1" x14ac:dyDescent="0.3">
      <c r="A55" s="64"/>
      <c r="B55" s="66"/>
      <c r="C55" s="66"/>
      <c r="D55" s="66"/>
      <c r="E55" s="66"/>
      <c r="F55" s="66"/>
      <c r="G55" s="66"/>
      <c r="H55" s="67"/>
      <c r="I55" s="66"/>
      <c r="J55" s="66"/>
      <c r="K55" s="74" t="str">
        <f>IF(AND($V$680&gt;0.7,$V$680&lt;=0.8),"now","")</f>
        <v/>
      </c>
      <c r="L55" s="66"/>
      <c r="M55" s="74" t="str">
        <f>IF(AND($V$681&gt;0.7,$V$681&lt;=0.8),"aim","")</f>
        <v/>
      </c>
      <c r="N55" s="65"/>
      <c r="BB55" s="11"/>
    </row>
    <row r="56" spans="1:54" ht="15" customHeight="1" x14ac:dyDescent="0.3">
      <c r="A56" s="64"/>
      <c r="B56" s="66"/>
      <c r="C56" s="66"/>
      <c r="D56" s="66"/>
      <c r="E56" s="66"/>
      <c r="F56" s="66"/>
      <c r="G56" s="66"/>
      <c r="H56" s="67"/>
      <c r="I56" s="66"/>
      <c r="J56" s="66"/>
      <c r="K56" s="74" t="str">
        <f>IF(AND($V$680&gt;0.6,$V$680&lt;=0.7),"now","")</f>
        <v/>
      </c>
      <c r="L56" s="66"/>
      <c r="M56" s="74" t="str">
        <f>IF(AND($V$681&gt;0.6,$V$681&lt;=0.7),"aim","")</f>
        <v/>
      </c>
      <c r="N56" s="65"/>
      <c r="BB56" s="11"/>
    </row>
    <row r="57" spans="1:54" ht="15" customHeight="1" x14ac:dyDescent="0.3">
      <c r="A57" s="64"/>
      <c r="B57" s="66"/>
      <c r="C57" s="66"/>
      <c r="D57" s="66"/>
      <c r="E57" s="66"/>
      <c r="F57" s="66"/>
      <c r="G57" s="66"/>
      <c r="H57" s="67"/>
      <c r="I57" s="66"/>
      <c r="J57" s="66"/>
      <c r="K57" s="74" t="str">
        <f>IF(AND($V$680&gt;0.5,$V$680&lt;=0.6),"now","")</f>
        <v/>
      </c>
      <c r="L57" s="66"/>
      <c r="M57" s="74" t="str">
        <f>IF(AND($V$681&gt;0.5,$V$681&lt;=0.6),"aim","")</f>
        <v/>
      </c>
      <c r="N57" s="65"/>
      <c r="BB57" s="11"/>
    </row>
    <row r="58" spans="1:54" ht="15" customHeight="1" x14ac:dyDescent="0.3">
      <c r="A58" s="64"/>
      <c r="B58" s="66"/>
      <c r="C58" s="66"/>
      <c r="D58" s="66"/>
      <c r="E58" s="66"/>
      <c r="F58" s="66"/>
      <c r="G58" s="66"/>
      <c r="H58" s="67"/>
      <c r="I58" s="66"/>
      <c r="J58" s="66"/>
      <c r="K58" s="74" t="str">
        <f>IF(AND($V$680&gt;0.4,$V$680&lt;=0.5),"now","")</f>
        <v/>
      </c>
      <c r="L58" s="66"/>
      <c r="M58" s="74" t="str">
        <f>IF(AND($V$681&gt;0.4,$V$681&lt;=0.5),"aim","")</f>
        <v/>
      </c>
      <c r="N58" s="65"/>
      <c r="BB58" s="11"/>
    </row>
    <row r="59" spans="1:54" ht="15" customHeight="1" x14ac:dyDescent="0.3">
      <c r="A59" s="64"/>
      <c r="B59" s="66"/>
      <c r="C59" s="66"/>
      <c r="D59" s="66"/>
      <c r="E59" s="66"/>
      <c r="F59" s="66"/>
      <c r="G59" s="66"/>
      <c r="H59" s="67"/>
      <c r="I59" s="66"/>
      <c r="J59" s="66"/>
      <c r="K59" s="74" t="str">
        <f>IF(AND($V$680&gt;0.3,$V$680&lt;=0.4),"now","")</f>
        <v/>
      </c>
      <c r="L59" s="66"/>
      <c r="M59" s="74" t="str">
        <f>IF(AND($V$681&gt;0.3,$V$681&lt;=0.4),"aim","")</f>
        <v/>
      </c>
      <c r="N59" s="65"/>
      <c r="BB59" s="11"/>
    </row>
    <row r="60" spans="1:54" ht="15" customHeight="1" x14ac:dyDescent="0.3">
      <c r="A60" s="64"/>
      <c r="B60" s="66"/>
      <c r="C60" s="66"/>
      <c r="D60" s="66"/>
      <c r="E60" s="66"/>
      <c r="F60" s="66"/>
      <c r="G60" s="66"/>
      <c r="H60" s="67"/>
      <c r="I60" s="66"/>
      <c r="J60" s="66"/>
      <c r="K60" s="74" t="str">
        <f>IF(AND($V$680&gt;0.2,$V$680&lt;=0.1),"now","")</f>
        <v/>
      </c>
      <c r="L60" s="66"/>
      <c r="M60" s="74" t="str">
        <f>IF(AND($V$681&gt;0.2,$V$681&lt;=0.1),"aim","")</f>
        <v/>
      </c>
      <c r="N60" s="65"/>
      <c r="BB60" s="11"/>
    </row>
    <row r="61" spans="1:54" ht="15" customHeight="1" x14ac:dyDescent="0.3">
      <c r="A61" s="64"/>
      <c r="B61" s="66"/>
      <c r="C61" s="66"/>
      <c r="D61" s="66"/>
      <c r="E61" s="66"/>
      <c r="F61" s="66"/>
      <c r="G61" s="66"/>
      <c r="H61" s="67"/>
      <c r="I61" s="66"/>
      <c r="J61" s="66"/>
      <c r="K61" s="74" t="str">
        <f>IF(AND($V$680&gt;0.1,$V$680&lt;=0.2),"now","")</f>
        <v/>
      </c>
      <c r="L61" s="66"/>
      <c r="M61" s="74" t="str">
        <f>IF(AND($V$681&gt;0.1,$V$681&lt;=0.2),"aim","")</f>
        <v/>
      </c>
      <c r="N61" s="65"/>
    </row>
    <row r="62" spans="1:54" ht="15" customHeight="1" x14ac:dyDescent="0.3">
      <c r="A62" s="64"/>
      <c r="B62" s="66"/>
      <c r="C62" s="66"/>
      <c r="D62" s="66"/>
      <c r="E62" s="66"/>
      <c r="F62" s="66"/>
      <c r="G62" s="66"/>
      <c r="H62" s="67"/>
      <c r="I62" s="66"/>
      <c r="J62" s="66"/>
      <c r="K62" s="74" t="str">
        <f>IF(AND($V$680&gt;0,$V$680&lt;=0.1),"now","")</f>
        <v/>
      </c>
      <c r="L62" s="66"/>
      <c r="M62" s="74" t="str">
        <f>IF(AND($V$681&gt;0,$V$681&lt;=0.1),"aim","")</f>
        <v/>
      </c>
      <c r="N62" s="65"/>
    </row>
    <row r="63" spans="1:54" ht="20" customHeight="1" x14ac:dyDescent="0.3">
      <c r="A63" s="64"/>
      <c r="B63" s="66"/>
      <c r="C63" s="66"/>
      <c r="D63" s="66"/>
      <c r="E63" s="66"/>
      <c r="F63" s="66"/>
      <c r="G63" s="66"/>
      <c r="H63" s="67"/>
      <c r="I63" s="66"/>
      <c r="J63" s="66"/>
      <c r="K63" s="66"/>
      <c r="L63" s="66"/>
      <c r="M63" s="66"/>
      <c r="N63" s="65"/>
    </row>
    <row r="64" spans="1:54" ht="20" customHeight="1" x14ac:dyDescent="0.3">
      <c r="A64" s="64"/>
      <c r="B64" s="76" t="str">
        <f>C671</f>
        <v>SECRETS</v>
      </c>
      <c r="C64" s="77"/>
      <c r="D64" s="77"/>
      <c r="E64" s="77"/>
      <c r="F64" s="77"/>
      <c r="G64" s="77"/>
      <c r="H64" s="77"/>
      <c r="I64" s="77"/>
      <c r="J64" s="77"/>
      <c r="K64" s="77"/>
      <c r="L64" s="77"/>
      <c r="M64" s="77"/>
      <c r="N64" s="65"/>
    </row>
    <row r="65" spans="1:14" ht="15" customHeight="1" x14ac:dyDescent="0.3">
      <c r="A65" s="64"/>
      <c r="B65" s="78"/>
      <c r="C65" s="79"/>
      <c r="D65" s="78"/>
      <c r="E65" s="78"/>
      <c r="F65" s="78"/>
      <c r="G65" s="80" t="str">
        <f>C672</f>
        <v>I feel I currently can safely share with you</v>
      </c>
      <c r="H65" s="92"/>
      <c r="I65" s="92"/>
      <c r="J65" s="92"/>
      <c r="K65" s="92"/>
      <c r="L65" s="92"/>
      <c r="M65" s="92"/>
      <c r="N65" s="65"/>
    </row>
    <row r="66" spans="1:14" ht="15" customHeight="1" thickBot="1" x14ac:dyDescent="0.35">
      <c r="A66" s="64"/>
      <c r="B66" s="78"/>
      <c r="C66" s="78"/>
      <c r="D66" s="78"/>
      <c r="E66" s="78"/>
      <c r="F66" s="78"/>
      <c r="G66" s="80" t="s">
        <v>286</v>
      </c>
      <c r="H66" s="91"/>
      <c r="I66" s="91"/>
      <c r="J66" s="91"/>
      <c r="K66" s="91"/>
      <c r="L66" s="91"/>
      <c r="M66" s="91"/>
      <c r="N66" s="65"/>
    </row>
    <row r="67" spans="1:14" ht="10" customHeight="1" thickTop="1" x14ac:dyDescent="0.3">
      <c r="A67" s="64"/>
      <c r="B67" s="77"/>
      <c r="C67" s="77"/>
      <c r="D67" s="77"/>
      <c r="E67" s="77"/>
      <c r="F67" s="77"/>
      <c r="G67" s="77"/>
      <c r="H67" s="77"/>
      <c r="I67" s="77"/>
      <c r="J67" s="77"/>
      <c r="K67" s="77"/>
      <c r="L67" s="77"/>
      <c r="M67" s="77"/>
      <c r="N67" s="65"/>
    </row>
    <row r="68" spans="1:14" ht="20" customHeight="1" x14ac:dyDescent="0.3">
      <c r="A68" s="64"/>
      <c r="B68" s="76" t="str">
        <f>F671</f>
        <v>FEELINGS</v>
      </c>
      <c r="C68" s="77"/>
      <c r="D68" s="77"/>
      <c r="E68" s="77"/>
      <c r="F68" s="77"/>
      <c r="G68" s="77"/>
      <c r="H68" s="77"/>
      <c r="I68" s="77"/>
      <c r="J68" s="77"/>
      <c r="K68" s="77"/>
      <c r="L68" s="77"/>
      <c r="M68" s="77"/>
      <c r="N68" s="65"/>
    </row>
    <row r="69" spans="1:14" ht="15" customHeight="1" x14ac:dyDescent="0.3">
      <c r="A69" s="64"/>
      <c r="B69" s="77"/>
      <c r="C69" s="77"/>
      <c r="D69" s="77"/>
      <c r="E69" s="77"/>
      <c r="F69" s="77"/>
      <c r="G69" s="80" t="str">
        <f>F672</f>
        <v>I feel I currently can share</v>
      </c>
      <c r="H69" s="92"/>
      <c r="I69" s="92"/>
      <c r="J69" s="92"/>
      <c r="K69" s="92"/>
      <c r="L69" s="92"/>
      <c r="M69" s="92"/>
      <c r="N69" s="65"/>
    </row>
    <row r="70" spans="1:14" ht="15" customHeight="1" x14ac:dyDescent="0.3">
      <c r="A70" s="64"/>
      <c r="B70" s="77"/>
      <c r="C70" s="77"/>
      <c r="D70" s="77"/>
      <c r="E70" s="77"/>
      <c r="F70" s="77"/>
      <c r="G70" s="80" t="str">
        <f>F673</f>
        <v>But I seek to reliably share with you</v>
      </c>
      <c r="H70" s="92"/>
      <c r="I70" s="92"/>
      <c r="J70" s="92"/>
      <c r="K70" s="92"/>
      <c r="L70" s="92"/>
      <c r="M70" s="92"/>
      <c r="N70" s="65"/>
    </row>
    <row r="71" spans="1:14" ht="10" customHeight="1" x14ac:dyDescent="0.3">
      <c r="A71" s="64"/>
      <c r="B71" s="77"/>
      <c r="C71" s="77"/>
      <c r="D71" s="77"/>
      <c r="E71" s="77"/>
      <c r="F71" s="77"/>
      <c r="G71" s="77"/>
      <c r="H71" s="77"/>
      <c r="I71" s="77"/>
      <c r="J71" s="77"/>
      <c r="K71" s="77"/>
      <c r="L71" s="77"/>
      <c r="M71" s="77"/>
      <c r="N71" s="65"/>
    </row>
    <row r="72" spans="1:14" ht="20" customHeight="1" x14ac:dyDescent="0.3">
      <c r="A72" s="64"/>
      <c r="B72" s="76" t="str">
        <f>I671</f>
        <v>OPINIONS</v>
      </c>
      <c r="C72" s="77"/>
      <c r="D72" s="77"/>
      <c r="E72" s="77"/>
      <c r="F72" s="77"/>
      <c r="G72" s="77"/>
      <c r="H72" s="77"/>
      <c r="I72" s="77"/>
      <c r="J72" s="77"/>
      <c r="K72" s="77"/>
      <c r="L72" s="77"/>
      <c r="M72" s="77"/>
      <c r="N72" s="65"/>
    </row>
    <row r="73" spans="1:14" ht="15" customHeight="1" x14ac:dyDescent="0.3">
      <c r="A73" s="64"/>
      <c r="B73" s="77"/>
      <c r="C73" s="77"/>
      <c r="D73" s="77"/>
      <c r="E73" s="77"/>
      <c r="F73" s="77"/>
      <c r="G73" s="80" t="str">
        <f>I672</f>
        <v>I feel I can safely share with you</v>
      </c>
      <c r="H73" s="92"/>
      <c r="I73" s="92"/>
      <c r="J73" s="92"/>
      <c r="K73" s="92"/>
      <c r="L73" s="92"/>
      <c r="M73" s="92"/>
      <c r="N73" s="65"/>
    </row>
    <row r="74" spans="1:14" ht="15" customHeight="1" x14ac:dyDescent="0.3">
      <c r="A74" s="64"/>
      <c r="B74" s="77"/>
      <c r="C74" s="77"/>
      <c r="D74" s="77"/>
      <c r="E74" s="77"/>
      <c r="F74" s="77"/>
      <c r="G74" s="80" t="str">
        <f>I673</f>
        <v>But I seek to reliably share with you</v>
      </c>
      <c r="H74" s="92"/>
      <c r="I74" s="92"/>
      <c r="J74" s="92"/>
      <c r="K74" s="92"/>
      <c r="L74" s="92"/>
      <c r="M74" s="92"/>
      <c r="N74" s="65"/>
    </row>
    <row r="75" spans="1:14" ht="10" customHeight="1" x14ac:dyDescent="0.3">
      <c r="A75" s="64"/>
      <c r="B75" s="77"/>
      <c r="C75" s="77"/>
      <c r="D75" s="77"/>
      <c r="E75" s="77"/>
      <c r="F75" s="77"/>
      <c r="G75" s="77"/>
      <c r="H75" s="77"/>
      <c r="I75" s="77"/>
      <c r="J75" s="77"/>
      <c r="K75" s="77"/>
      <c r="L75" s="77"/>
      <c r="M75" s="77"/>
      <c r="N75" s="65"/>
    </row>
    <row r="76" spans="1:14" ht="20" customHeight="1" x14ac:dyDescent="0.3">
      <c r="A76" s="64"/>
      <c r="B76" s="76" t="str">
        <f>L671</f>
        <v>THOUGHTS</v>
      </c>
      <c r="C76" s="77"/>
      <c r="D76" s="77"/>
      <c r="E76" s="77"/>
      <c r="F76" s="77"/>
      <c r="G76" s="77"/>
      <c r="H76" s="77"/>
      <c r="I76" s="77"/>
      <c r="J76" s="77"/>
      <c r="K76" s="77"/>
      <c r="L76" s="77"/>
      <c r="M76" s="77"/>
      <c r="N76" s="65"/>
    </row>
    <row r="77" spans="1:14" ht="15" customHeight="1" x14ac:dyDescent="0.3">
      <c r="A77" s="64"/>
      <c r="B77" s="77"/>
      <c r="C77" s="77"/>
      <c r="D77" s="77"/>
      <c r="E77" s="77"/>
      <c r="F77" s="77"/>
      <c r="G77" s="80" t="str">
        <f>L672</f>
        <v>I feel I can safely share with you</v>
      </c>
      <c r="H77" s="92"/>
      <c r="I77" s="92"/>
      <c r="J77" s="92"/>
      <c r="K77" s="92"/>
      <c r="L77" s="92"/>
      <c r="M77" s="92"/>
      <c r="N77" s="65"/>
    </row>
    <row r="78" spans="1:14" ht="15" customHeight="1" x14ac:dyDescent="0.3">
      <c r="A78" s="64"/>
      <c r="B78" s="77"/>
      <c r="C78" s="77"/>
      <c r="D78" s="77"/>
      <c r="E78" s="77"/>
      <c r="F78" s="77"/>
      <c r="G78" s="80" t="str">
        <f>L673</f>
        <v>But I seek to reliably share with you</v>
      </c>
      <c r="H78" s="92"/>
      <c r="I78" s="92"/>
      <c r="J78" s="92"/>
      <c r="K78" s="92"/>
      <c r="L78" s="92"/>
      <c r="M78" s="92"/>
      <c r="N78" s="65"/>
    </row>
    <row r="79" spans="1:14" ht="10" customHeight="1" x14ac:dyDescent="0.3">
      <c r="A79" s="64"/>
      <c r="B79" s="77"/>
      <c r="C79" s="77"/>
      <c r="D79" s="77"/>
      <c r="E79" s="77"/>
      <c r="F79" s="77"/>
      <c r="G79" s="77"/>
      <c r="H79" s="77"/>
      <c r="I79" s="77"/>
      <c r="J79" s="77"/>
      <c r="K79" s="77"/>
      <c r="L79" s="77"/>
      <c r="M79" s="77"/>
      <c r="N79" s="65"/>
    </row>
    <row r="80" spans="1:14" ht="20" customHeight="1" x14ac:dyDescent="0.3">
      <c r="A80" s="64"/>
      <c r="B80" s="76" t="str">
        <f>P671</f>
        <v>OBJECTIVE FACTS</v>
      </c>
      <c r="C80" s="77"/>
      <c r="D80" s="77"/>
      <c r="E80" s="77"/>
      <c r="F80" s="77"/>
      <c r="G80" s="77"/>
      <c r="H80" s="77"/>
      <c r="I80" s="77"/>
      <c r="J80" s="77"/>
      <c r="K80" s="77"/>
      <c r="L80" s="77"/>
      <c r="M80" s="77"/>
      <c r="N80" s="65"/>
    </row>
    <row r="81" spans="1:14" ht="15" customHeight="1" x14ac:dyDescent="0.3">
      <c r="A81" s="64"/>
      <c r="B81" s="77"/>
      <c r="C81" s="77"/>
      <c r="D81" s="77"/>
      <c r="E81" s="77"/>
      <c r="F81" s="77"/>
      <c r="G81" s="80" t="str">
        <f>P672</f>
        <v>I feel I can safely share with you</v>
      </c>
      <c r="H81" s="92"/>
      <c r="I81" s="92"/>
      <c r="J81" s="92"/>
      <c r="K81" s="92"/>
      <c r="L81" s="92"/>
      <c r="M81" s="92"/>
      <c r="N81" s="65"/>
    </row>
    <row r="82" spans="1:14" ht="15" customHeight="1" x14ac:dyDescent="0.3">
      <c r="A82" s="64"/>
      <c r="B82" s="77"/>
      <c r="C82" s="77"/>
      <c r="D82" s="77"/>
      <c r="E82" s="77"/>
      <c r="F82" s="77"/>
      <c r="G82" s="80" t="str">
        <f>P673</f>
        <v>But I seek to reliably share with you</v>
      </c>
      <c r="H82" s="92"/>
      <c r="I82" s="92"/>
      <c r="J82" s="92"/>
      <c r="K82" s="92"/>
      <c r="L82" s="92"/>
      <c r="M82" s="92"/>
      <c r="N82" s="65"/>
    </row>
    <row r="83" spans="1:14" ht="10" customHeight="1" x14ac:dyDescent="0.3">
      <c r="A83" s="64"/>
      <c r="B83" s="77"/>
      <c r="C83" s="77"/>
      <c r="D83" s="77"/>
      <c r="E83" s="77"/>
      <c r="F83" s="77"/>
      <c r="G83" s="77"/>
      <c r="H83" s="77"/>
      <c r="I83" s="77"/>
      <c r="J83" s="77"/>
      <c r="K83" s="77"/>
      <c r="L83" s="77"/>
      <c r="M83" s="77"/>
      <c r="N83" s="65"/>
    </row>
    <row r="84" spans="1:14" ht="20" customHeight="1" x14ac:dyDescent="0.3">
      <c r="A84" s="64"/>
      <c r="B84" s="76" t="str">
        <f>S671</f>
        <v>BODY LANGUAGE</v>
      </c>
      <c r="C84" s="77"/>
      <c r="D84" s="77"/>
      <c r="E84" s="77"/>
      <c r="F84" s="77"/>
      <c r="G84" s="77"/>
      <c r="H84" s="77"/>
      <c r="I84" s="77"/>
      <c r="J84" s="77"/>
      <c r="K84" s="77"/>
      <c r="L84" s="77"/>
      <c r="M84" s="77"/>
      <c r="N84" s="65"/>
    </row>
    <row r="85" spans="1:14" ht="15" customHeight="1" x14ac:dyDescent="0.3">
      <c r="A85" s="64"/>
      <c r="B85" s="77"/>
      <c r="C85" s="77"/>
      <c r="D85" s="77"/>
      <c r="E85" s="77"/>
      <c r="F85" s="77"/>
      <c r="G85" s="80" t="str">
        <f>S672</f>
        <v>I feel I can safely share with you</v>
      </c>
      <c r="H85" s="92"/>
      <c r="I85" s="92"/>
      <c r="J85" s="92"/>
      <c r="K85" s="92"/>
      <c r="L85" s="92"/>
      <c r="M85" s="92"/>
      <c r="N85" s="65"/>
    </row>
    <row r="86" spans="1:14" ht="15" customHeight="1" x14ac:dyDescent="0.3">
      <c r="A86" s="64"/>
      <c r="B86" s="77"/>
      <c r="C86" s="77"/>
      <c r="D86" s="77"/>
      <c r="E86" s="77"/>
      <c r="F86" s="77"/>
      <c r="G86" s="80" t="str">
        <f>S673</f>
        <v>But I seek to reliably share with you</v>
      </c>
      <c r="H86" s="92"/>
      <c r="I86" s="92"/>
      <c r="J86" s="92"/>
      <c r="K86" s="92"/>
      <c r="L86" s="92"/>
      <c r="M86" s="92"/>
      <c r="N86" s="65"/>
    </row>
    <row r="87" spans="1:14" ht="10" customHeight="1" x14ac:dyDescent="0.3">
      <c r="A87" s="64"/>
      <c r="B87" s="77"/>
      <c r="C87" s="77"/>
      <c r="D87" s="77"/>
      <c r="E87" s="77"/>
      <c r="F87" s="77"/>
      <c r="G87" s="77"/>
      <c r="H87" s="77"/>
      <c r="I87" s="77"/>
      <c r="J87" s="77"/>
      <c r="K87" s="77"/>
      <c r="L87" s="77"/>
      <c r="M87" s="77"/>
      <c r="N87" s="65"/>
    </row>
    <row r="88" spans="1:14" ht="15" customHeight="1" x14ac:dyDescent="0.3">
      <c r="A88" s="64"/>
      <c r="B88" s="77"/>
      <c r="C88" s="77"/>
      <c r="D88" s="77"/>
      <c r="E88" s="77"/>
      <c r="F88" s="77"/>
      <c r="G88" s="77"/>
      <c r="H88" s="77"/>
      <c r="I88" s="77"/>
      <c r="J88" s="77"/>
      <c r="K88" s="77"/>
      <c r="L88" s="77"/>
      <c r="M88" s="77"/>
      <c r="N88" s="65"/>
    </row>
    <row r="89" spans="1:14" ht="15" customHeight="1" x14ac:dyDescent="0.3">
      <c r="A89" s="64"/>
      <c r="B89" s="77"/>
      <c r="C89" s="77"/>
      <c r="D89" s="77"/>
      <c r="E89" s="77"/>
      <c r="F89" s="77"/>
      <c r="G89" s="77"/>
      <c r="H89" s="77"/>
      <c r="I89" s="77"/>
      <c r="J89" s="77"/>
      <c r="K89" s="77"/>
      <c r="L89" s="77"/>
      <c r="M89" s="77"/>
      <c r="N89" s="65"/>
    </row>
    <row r="90" spans="1:14" ht="10" customHeight="1" x14ac:dyDescent="0.3">
      <c r="A90" s="64"/>
      <c r="B90" s="77"/>
      <c r="C90" s="77"/>
      <c r="D90" s="77"/>
      <c r="E90" s="77"/>
      <c r="F90" s="77"/>
      <c r="G90" s="77"/>
      <c r="H90" s="77"/>
      <c r="I90" s="77"/>
      <c r="J90" s="77"/>
      <c r="K90" s="77"/>
      <c r="L90" s="77"/>
      <c r="M90" s="77"/>
      <c r="N90" s="65"/>
    </row>
    <row r="91" spans="1:14" ht="10" customHeight="1" x14ac:dyDescent="0.3">
      <c r="A91" s="64"/>
      <c r="B91" s="77"/>
      <c r="C91" s="77"/>
      <c r="D91" s="77"/>
      <c r="E91" s="77"/>
      <c r="F91" s="77"/>
      <c r="G91" s="77"/>
      <c r="H91" s="77"/>
      <c r="I91" s="77"/>
      <c r="J91" s="77"/>
      <c r="K91" s="77"/>
      <c r="L91" s="77"/>
      <c r="M91" s="77"/>
      <c r="N91" s="65"/>
    </row>
    <row r="92" spans="1:14" ht="45" customHeight="1" x14ac:dyDescent="0.3">
      <c r="A92" s="192" t="s">
        <v>1</v>
      </c>
      <c r="B92" s="125"/>
      <c r="C92" s="125"/>
      <c r="D92" s="125"/>
      <c r="E92" s="125"/>
      <c r="F92" s="125"/>
      <c r="G92" s="125"/>
      <c r="H92" s="125"/>
      <c r="I92" s="125"/>
      <c r="J92" s="125"/>
      <c r="K92" s="125"/>
      <c r="L92" s="125"/>
      <c r="M92" s="125"/>
      <c r="N92" s="191" t="s">
        <v>2</v>
      </c>
    </row>
    <row r="93" spans="1:14" ht="20" customHeight="1" x14ac:dyDescent="0.3">
      <c r="A93" s="64"/>
      <c r="B93" s="77"/>
      <c r="C93" s="77"/>
      <c r="D93" s="77"/>
      <c r="E93" s="77"/>
      <c r="F93" s="77"/>
      <c r="G93" s="77"/>
      <c r="H93" s="77"/>
      <c r="I93" s="77"/>
      <c r="J93" s="77"/>
      <c r="K93" s="77"/>
      <c r="L93" s="77"/>
      <c r="M93" s="77"/>
      <c r="N93" s="65"/>
    </row>
    <row r="94" spans="1:14" ht="20" customHeight="1" x14ac:dyDescent="0.3">
      <c r="A94" s="64"/>
      <c r="B94" s="98" t="str">
        <f>B686</f>
        <v>1. My intent to disclose something to you:</v>
      </c>
      <c r="C94" s="77"/>
      <c r="D94" s="77"/>
      <c r="E94" s="77"/>
      <c r="F94" s="77"/>
      <c r="G94" s="77"/>
      <c r="H94" s="77"/>
      <c r="I94" s="77"/>
      <c r="J94" s="98" t="str">
        <f>IF(J96="","How?","")</f>
        <v>How?</v>
      </c>
      <c r="K94" s="77"/>
      <c r="L94" s="77"/>
      <c r="M94" s="77"/>
      <c r="N94" s="65"/>
    </row>
    <row r="95" spans="1:14" ht="10" customHeight="1" x14ac:dyDescent="0.3">
      <c r="A95" s="64"/>
      <c r="B95" s="98"/>
      <c r="C95" s="77"/>
      <c r="D95" s="77"/>
      <c r="E95" s="77"/>
      <c r="F95" s="77"/>
      <c r="G95" s="77"/>
      <c r="H95" s="77"/>
      <c r="I95" s="77"/>
      <c r="J95" s="98"/>
      <c r="K95" s="77"/>
      <c r="L95" s="77"/>
      <c r="M95" s="77"/>
      <c r="N95" s="65"/>
    </row>
    <row r="96" spans="1:14" ht="20" customHeight="1" x14ac:dyDescent="0.3">
      <c r="A96" s="64"/>
      <c r="B96" s="97"/>
      <c r="C96" s="97"/>
      <c r="D96" s="97"/>
      <c r="E96" s="97"/>
      <c r="F96" s="97"/>
      <c r="G96" s="97"/>
      <c r="H96" s="97"/>
      <c r="I96" s="97"/>
      <c r="J96" s="96"/>
      <c r="K96" s="96"/>
      <c r="L96" s="96"/>
      <c r="M96" s="96"/>
      <c r="N96" s="65"/>
    </row>
    <row r="97" spans="1:14" ht="10" customHeight="1" x14ac:dyDescent="0.3">
      <c r="A97" s="64"/>
      <c r="B97" s="77"/>
      <c r="C97" s="77"/>
      <c r="D97" s="77"/>
      <c r="E97" s="77"/>
      <c r="F97" s="77"/>
      <c r="G97" s="77"/>
      <c r="H97" s="77"/>
      <c r="I97" s="77"/>
      <c r="J97" s="77"/>
      <c r="K97" s="77"/>
      <c r="L97" s="77"/>
      <c r="M97" s="77"/>
      <c r="N97" s="65"/>
    </row>
    <row r="98" spans="1:14" ht="20" customHeight="1" x14ac:dyDescent="0.3">
      <c r="A98" s="64"/>
      <c r="B98" s="100" t="str">
        <f>L696</f>
        <v/>
      </c>
      <c r="C98" s="100"/>
      <c r="D98" s="100"/>
      <c r="E98" s="100"/>
      <c r="F98" s="96"/>
      <c r="G98" s="96"/>
      <c r="H98" s="96"/>
      <c r="I98" s="96"/>
      <c r="J98" s="96"/>
      <c r="K98" s="96"/>
      <c r="L98" s="96"/>
      <c r="M98" s="96"/>
      <c r="N98" s="65"/>
    </row>
    <row r="99" spans="1:14" ht="10" customHeight="1" x14ac:dyDescent="0.3">
      <c r="A99" s="64"/>
      <c r="B99" s="77"/>
      <c r="C99" s="77"/>
      <c r="D99" s="77"/>
      <c r="E99" s="77"/>
      <c r="F99" s="77"/>
      <c r="G99" s="77"/>
      <c r="H99" s="77"/>
      <c r="I99" s="77"/>
      <c r="J99" s="77"/>
      <c r="K99" s="77"/>
      <c r="L99" s="77"/>
      <c r="M99" s="77"/>
      <c r="N99" s="65"/>
    </row>
    <row r="100" spans="1:14" ht="20" customHeight="1" x14ac:dyDescent="0.3">
      <c r="A100" s="64"/>
      <c r="B100" s="77"/>
      <c r="C100" s="77"/>
      <c r="D100" s="77"/>
      <c r="E100" s="77"/>
      <c r="F100" s="77"/>
      <c r="G100" s="77"/>
      <c r="H100" s="77"/>
      <c r="I100" s="77"/>
      <c r="J100" s="77"/>
      <c r="K100" s="77"/>
      <c r="L100" s="77"/>
      <c r="M100" s="77"/>
      <c r="N100" s="65"/>
    </row>
    <row r="101" spans="1:14" ht="20" customHeight="1" x14ac:dyDescent="0.3">
      <c r="A101" s="64"/>
      <c r="B101" s="98" t="str">
        <f>C700</f>
        <v xml:space="preserve">2.  What I hope to share: </v>
      </c>
      <c r="C101" s="77"/>
      <c r="D101" s="77"/>
      <c r="E101" s="77"/>
      <c r="F101" s="101"/>
      <c r="G101" s="101"/>
      <c r="H101" s="101"/>
      <c r="I101" s="101"/>
      <c r="J101" s="101"/>
      <c r="K101" s="101"/>
      <c r="L101" s="101"/>
      <c r="M101" s="101"/>
      <c r="N101" s="65"/>
    </row>
    <row r="102" spans="1:14" ht="10" customHeight="1" x14ac:dyDescent="0.3">
      <c r="A102" s="64"/>
      <c r="B102" s="77"/>
      <c r="C102" s="77"/>
      <c r="D102" s="77"/>
      <c r="E102" s="77"/>
      <c r="F102" s="77"/>
      <c r="G102" s="77"/>
      <c r="H102" s="77"/>
      <c r="I102" s="77"/>
      <c r="J102" s="77"/>
      <c r="K102" s="77"/>
      <c r="L102" s="77"/>
      <c r="M102" s="77"/>
      <c r="N102" s="65"/>
    </row>
    <row r="103" spans="1:14" ht="20" customHeight="1" x14ac:dyDescent="0.3">
      <c r="A103" s="64"/>
      <c r="B103" s="77"/>
      <c r="C103" s="77"/>
      <c r="D103" s="102" t="str">
        <f>IF(F101=E729,"Other: ","")</f>
        <v/>
      </c>
      <c r="E103" s="102"/>
      <c r="F103" s="101" t="str">
        <f>IF(NOT(F101=E729),".","")</f>
        <v>.</v>
      </c>
      <c r="G103" s="101"/>
      <c r="H103" s="101"/>
      <c r="I103" s="101"/>
      <c r="J103" s="101"/>
      <c r="K103" s="101"/>
      <c r="L103" s="101"/>
      <c r="M103" s="101"/>
      <c r="N103" s="65"/>
    </row>
    <row r="104" spans="1:14" ht="10" customHeight="1" x14ac:dyDescent="0.3">
      <c r="A104" s="64"/>
      <c r="B104" s="77"/>
      <c r="C104" s="77"/>
      <c r="D104" s="77"/>
      <c r="E104" s="77"/>
      <c r="F104" s="77"/>
      <c r="G104" s="77"/>
      <c r="H104" s="77"/>
      <c r="I104" s="77"/>
      <c r="J104" s="77"/>
      <c r="K104" s="77"/>
      <c r="L104" s="77"/>
      <c r="M104" s="77"/>
      <c r="N104" s="65"/>
    </row>
    <row r="105" spans="1:14" ht="20" customHeight="1" x14ac:dyDescent="0.3">
      <c r="A105" s="64"/>
      <c r="B105" s="77"/>
      <c r="C105" s="77"/>
      <c r="D105" s="77"/>
      <c r="E105" s="77"/>
      <c r="F105" s="77"/>
      <c r="G105" s="77"/>
      <c r="H105" s="77"/>
      <c r="I105" s="77"/>
      <c r="J105" s="77"/>
      <c r="K105" s="77"/>
      <c r="L105" s="77"/>
      <c r="M105" s="77"/>
      <c r="N105" s="65"/>
    </row>
    <row r="106" spans="1:14" ht="20" customHeight="1" x14ac:dyDescent="0.3">
      <c r="A106" s="64"/>
      <c r="B106" s="98" t="str">
        <f>C736</f>
        <v xml:space="preserve">3.  Some reasons why I could be hesitant about sharing this: </v>
      </c>
      <c r="C106" s="77"/>
      <c r="D106" s="77"/>
      <c r="E106" s="77"/>
      <c r="F106" s="77"/>
      <c r="G106" s="77"/>
      <c r="H106" s="77"/>
      <c r="I106" s="77"/>
      <c r="J106" s="77"/>
      <c r="K106" s="77"/>
      <c r="L106" s="77"/>
      <c r="M106" s="77"/>
      <c r="N106" s="65"/>
    </row>
    <row r="107" spans="1:14" ht="20" customHeight="1" thickBot="1" x14ac:dyDescent="0.35">
      <c r="A107" s="64"/>
      <c r="B107" s="78" t="str">
        <f>IF(B108="",J749,J755)</f>
        <v>Pick at least one reason, or up to ten reasons that come to mind.</v>
      </c>
      <c r="C107" s="77"/>
      <c r="D107" s="77"/>
      <c r="E107" s="77"/>
      <c r="F107" s="77"/>
      <c r="G107" s="77"/>
      <c r="H107" s="77"/>
      <c r="I107" s="77"/>
      <c r="J107" s="77"/>
      <c r="K107" s="77"/>
      <c r="L107" s="77"/>
      <c r="M107" s="77"/>
      <c r="N107" s="65"/>
    </row>
    <row r="108" spans="1:14" ht="20" customHeight="1" thickTop="1" thickBot="1" x14ac:dyDescent="0.35">
      <c r="A108" s="64"/>
      <c r="B108" s="104"/>
      <c r="C108" s="105"/>
      <c r="D108" s="105"/>
      <c r="E108" s="105"/>
      <c r="F108" s="105"/>
      <c r="G108" s="106"/>
      <c r="H108" s="104"/>
      <c r="I108" s="105"/>
      <c r="J108" s="105"/>
      <c r="K108" s="105"/>
      <c r="L108" s="105"/>
      <c r="M108" s="106"/>
      <c r="N108" s="65"/>
    </row>
    <row r="109" spans="1:14" ht="20" customHeight="1" thickTop="1" thickBot="1" x14ac:dyDescent="0.35">
      <c r="A109" s="64"/>
      <c r="B109" s="104"/>
      <c r="C109" s="105"/>
      <c r="D109" s="105"/>
      <c r="E109" s="105"/>
      <c r="F109" s="105"/>
      <c r="G109" s="106"/>
      <c r="H109" s="104"/>
      <c r="I109" s="105"/>
      <c r="J109" s="105"/>
      <c r="K109" s="105"/>
      <c r="L109" s="105"/>
      <c r="M109" s="106"/>
      <c r="N109" s="65"/>
    </row>
    <row r="110" spans="1:14" ht="20" customHeight="1" thickTop="1" thickBot="1" x14ac:dyDescent="0.35">
      <c r="A110" s="64"/>
      <c r="B110" s="104"/>
      <c r="C110" s="105"/>
      <c r="D110" s="105"/>
      <c r="E110" s="105"/>
      <c r="F110" s="105"/>
      <c r="G110" s="106"/>
      <c r="H110" s="104"/>
      <c r="I110" s="105"/>
      <c r="J110" s="105"/>
      <c r="K110" s="105"/>
      <c r="L110" s="105"/>
      <c r="M110" s="106"/>
      <c r="N110" s="65"/>
    </row>
    <row r="111" spans="1:14" ht="20" customHeight="1" thickTop="1" thickBot="1" x14ac:dyDescent="0.35">
      <c r="A111" s="64"/>
      <c r="B111" s="104"/>
      <c r="C111" s="105"/>
      <c r="D111" s="105"/>
      <c r="E111" s="105"/>
      <c r="F111" s="105"/>
      <c r="G111" s="106"/>
      <c r="H111" s="104"/>
      <c r="I111" s="105"/>
      <c r="J111" s="105"/>
      <c r="K111" s="105"/>
      <c r="L111" s="105"/>
      <c r="M111" s="106"/>
      <c r="N111" s="65"/>
    </row>
    <row r="112" spans="1:14" ht="20" customHeight="1" thickTop="1" thickBot="1" x14ac:dyDescent="0.35">
      <c r="A112" s="64"/>
      <c r="B112" s="104"/>
      <c r="C112" s="105"/>
      <c r="D112" s="105"/>
      <c r="E112" s="105"/>
      <c r="F112" s="105"/>
      <c r="G112" s="106"/>
      <c r="H112" s="104"/>
      <c r="I112" s="105"/>
      <c r="J112" s="105"/>
      <c r="K112" s="105"/>
      <c r="L112" s="105"/>
      <c r="M112" s="106"/>
      <c r="N112" s="65"/>
    </row>
    <row r="113" spans="1:14" ht="20" customHeight="1" thickTop="1" x14ac:dyDescent="0.3">
      <c r="A113" s="64"/>
      <c r="B113" s="77"/>
      <c r="C113" s="77"/>
      <c r="D113" s="77"/>
      <c r="E113" s="77"/>
      <c r="F113" s="77"/>
      <c r="G113" s="77"/>
      <c r="H113" s="77"/>
      <c r="I113" s="77"/>
      <c r="J113" s="77"/>
      <c r="K113" s="77"/>
      <c r="L113" s="77"/>
      <c r="M113" s="77"/>
      <c r="N113" s="65"/>
    </row>
    <row r="114" spans="1:14" ht="20" customHeight="1" x14ac:dyDescent="0.3">
      <c r="A114" s="64"/>
      <c r="B114" s="77"/>
      <c r="C114" s="77"/>
      <c r="D114" s="77"/>
      <c r="E114" s="77"/>
      <c r="F114" s="77"/>
      <c r="G114" s="77"/>
      <c r="H114" s="77"/>
      <c r="I114" s="77"/>
      <c r="J114" s="77"/>
      <c r="K114" s="77"/>
      <c r="L114" s="77"/>
      <c r="M114" s="77"/>
      <c r="N114" s="65"/>
    </row>
    <row r="115" spans="1:14" ht="20" customHeight="1" x14ac:dyDescent="0.3">
      <c r="A115" s="64"/>
      <c r="B115" s="98" t="str">
        <f>C820</f>
        <v xml:space="preserve">4.  Possible self-rationalizations I had at the time: </v>
      </c>
      <c r="C115" s="77"/>
      <c r="D115" s="77"/>
      <c r="E115" s="77"/>
      <c r="F115" s="77"/>
      <c r="G115" s="77"/>
      <c r="H115" s="77"/>
      <c r="I115" s="77"/>
      <c r="J115" s="77"/>
      <c r="K115" s="77"/>
      <c r="L115" s="77"/>
      <c r="M115" s="77"/>
      <c r="N115" s="65"/>
    </row>
    <row r="116" spans="1:14" ht="20" customHeight="1" thickBot="1" x14ac:dyDescent="0.35">
      <c r="A116" s="64"/>
      <c r="B116" s="78" t="str">
        <f>IF(B117="",J829,J835)</f>
        <v>Pick at least one reason, or up to five reasons that come to mind.</v>
      </c>
      <c r="C116" s="78"/>
      <c r="D116" s="78"/>
      <c r="E116" s="78"/>
      <c r="F116" s="78"/>
      <c r="G116" s="78"/>
      <c r="H116" s="78"/>
      <c r="I116" s="78"/>
      <c r="J116" s="78"/>
      <c r="K116" s="78"/>
      <c r="L116" s="78"/>
      <c r="M116" s="78"/>
      <c r="N116" s="65"/>
    </row>
    <row r="117" spans="1:14" ht="20" customHeight="1" thickTop="1" thickBot="1" x14ac:dyDescent="0.35">
      <c r="A117" s="64"/>
      <c r="B117" s="113"/>
      <c r="C117" s="113"/>
      <c r="D117" s="113"/>
      <c r="E117" s="113"/>
      <c r="F117" s="113"/>
      <c r="G117" s="113"/>
      <c r="H117" s="113"/>
      <c r="I117" s="113"/>
      <c r="J117" s="113"/>
      <c r="K117" s="113"/>
      <c r="L117" s="113"/>
      <c r="M117" s="113"/>
      <c r="N117" s="65"/>
    </row>
    <row r="118" spans="1:14" ht="20" customHeight="1" thickTop="1" thickBot="1" x14ac:dyDescent="0.35">
      <c r="A118" s="64"/>
      <c r="B118" s="113"/>
      <c r="C118" s="113"/>
      <c r="D118" s="113"/>
      <c r="E118" s="113"/>
      <c r="F118" s="113"/>
      <c r="G118" s="113"/>
      <c r="H118" s="113"/>
      <c r="I118" s="113"/>
      <c r="J118" s="113"/>
      <c r="K118" s="113"/>
      <c r="L118" s="113"/>
      <c r="M118" s="113"/>
      <c r="N118" s="65"/>
    </row>
    <row r="119" spans="1:14" ht="20" customHeight="1" thickTop="1" x14ac:dyDescent="0.3">
      <c r="A119" s="64"/>
      <c r="B119" s="102" t="str">
        <f>C843</f>
        <v/>
      </c>
      <c r="C119" s="102"/>
      <c r="D119" s="114" t="str">
        <f>D843</f>
        <v>.&gt;</v>
      </c>
      <c r="E119" s="114"/>
      <c r="F119" s="114"/>
      <c r="G119" s="114"/>
      <c r="H119" s="114"/>
      <c r="I119" s="114"/>
      <c r="J119" s="114"/>
      <c r="K119" s="114"/>
      <c r="L119" s="114"/>
      <c r="M119" s="114"/>
      <c r="N119" s="65"/>
    </row>
    <row r="120" spans="1:14" ht="20" customHeight="1" x14ac:dyDescent="0.3">
      <c r="A120" s="64"/>
      <c r="B120" s="77"/>
      <c r="C120" s="77"/>
      <c r="D120" s="77"/>
      <c r="E120" s="77"/>
      <c r="F120" s="77"/>
      <c r="G120" s="77"/>
      <c r="H120" s="77"/>
      <c r="I120" s="77"/>
      <c r="J120" s="77"/>
      <c r="K120" s="77"/>
      <c r="L120" s="77"/>
      <c r="M120" s="77"/>
      <c r="N120" s="65"/>
    </row>
    <row r="121" spans="1:14" ht="20" customHeight="1" x14ac:dyDescent="0.3">
      <c r="A121" s="64"/>
      <c r="B121" s="98" t="str">
        <f>C846</f>
        <v xml:space="preserve">5.  Why I likely have not shared this before: </v>
      </c>
      <c r="C121" s="77"/>
      <c r="D121" s="77"/>
      <c r="E121" s="77"/>
      <c r="F121" s="77"/>
      <c r="G121" s="77"/>
      <c r="H121" s="77"/>
      <c r="I121" s="77"/>
      <c r="J121" s="77"/>
      <c r="K121" s="77"/>
      <c r="L121" s="77"/>
      <c r="M121" s="77"/>
      <c r="N121" s="65"/>
    </row>
    <row r="122" spans="1:14" ht="20" customHeight="1" thickBot="1" x14ac:dyDescent="0.35">
      <c r="A122" s="64"/>
      <c r="B122" s="78" t="str">
        <f>J861</f>
        <v>Pick at least one reason, or up to five reasons that come to mind.</v>
      </c>
      <c r="C122" s="77"/>
      <c r="D122" s="77"/>
      <c r="E122" s="77"/>
      <c r="F122" s="77"/>
      <c r="G122" s="77"/>
      <c r="H122" s="77"/>
      <c r="I122" s="77"/>
      <c r="J122" s="77"/>
      <c r="K122" s="77"/>
      <c r="L122" s="77"/>
      <c r="M122" s="77"/>
      <c r="N122" s="65"/>
    </row>
    <row r="123" spans="1:14" ht="20" customHeight="1" thickTop="1" thickBot="1" x14ac:dyDescent="0.35">
      <c r="A123" s="64"/>
      <c r="B123" s="104"/>
      <c r="C123" s="105"/>
      <c r="D123" s="105"/>
      <c r="E123" s="105"/>
      <c r="F123" s="105"/>
      <c r="G123" s="106"/>
      <c r="H123" s="104"/>
      <c r="I123" s="105"/>
      <c r="J123" s="105"/>
      <c r="K123" s="105"/>
      <c r="L123" s="105"/>
      <c r="M123" s="106"/>
      <c r="N123" s="65"/>
    </row>
    <row r="124" spans="1:14" ht="20" customHeight="1" thickTop="1" thickBot="1" x14ac:dyDescent="0.35">
      <c r="A124" s="64"/>
      <c r="B124" s="104"/>
      <c r="C124" s="105"/>
      <c r="D124" s="105"/>
      <c r="E124" s="105"/>
      <c r="F124" s="105"/>
      <c r="G124" s="106"/>
      <c r="H124" s="104"/>
      <c r="I124" s="105"/>
      <c r="J124" s="105"/>
      <c r="K124" s="105"/>
      <c r="L124" s="105"/>
      <c r="M124" s="106"/>
      <c r="N124" s="65"/>
    </row>
    <row r="125" spans="1:14" ht="20" customHeight="1" thickTop="1" x14ac:dyDescent="0.3">
      <c r="A125" s="64"/>
      <c r="B125" s="102" t="str">
        <f>C871</f>
        <v/>
      </c>
      <c r="C125" s="102"/>
      <c r="D125" s="114" t="str">
        <f>D871</f>
        <v>.&gt;</v>
      </c>
      <c r="E125" s="114"/>
      <c r="F125" s="114"/>
      <c r="G125" s="114"/>
      <c r="H125" s="114"/>
      <c r="I125" s="114"/>
      <c r="J125" s="114"/>
      <c r="K125" s="114"/>
      <c r="L125" s="114"/>
      <c r="M125" s="114"/>
      <c r="N125" s="65"/>
    </row>
    <row r="126" spans="1:14" ht="20" customHeight="1" x14ac:dyDescent="0.3">
      <c r="A126" s="64"/>
      <c r="B126" s="77"/>
      <c r="C126" s="77"/>
      <c r="D126" s="77"/>
      <c r="E126" s="77"/>
      <c r="F126" s="77"/>
      <c r="G126" s="77"/>
      <c r="H126" s="77"/>
      <c r="I126" s="77"/>
      <c r="J126" s="77"/>
      <c r="K126" s="77"/>
      <c r="L126" s="77"/>
      <c r="M126" s="77"/>
      <c r="N126" s="65"/>
    </row>
    <row r="127" spans="1:14" ht="45" customHeight="1" x14ac:dyDescent="0.3">
      <c r="A127" s="192" t="s">
        <v>1</v>
      </c>
      <c r="B127" s="125"/>
      <c r="C127" s="125"/>
      <c r="D127" s="125"/>
      <c r="E127" s="125"/>
      <c r="F127" s="125"/>
      <c r="G127" s="125"/>
      <c r="H127" s="125"/>
      <c r="I127" s="125"/>
      <c r="J127" s="125"/>
      <c r="K127" s="125"/>
      <c r="L127" s="125"/>
      <c r="M127" s="125"/>
      <c r="N127" s="191" t="s">
        <v>2</v>
      </c>
    </row>
    <row r="128" spans="1:14" ht="30" customHeight="1" x14ac:dyDescent="0.3">
      <c r="A128" s="64"/>
      <c r="B128" s="178" t="s">
        <v>479</v>
      </c>
      <c r="C128" s="77"/>
      <c r="D128" s="77"/>
      <c r="E128" s="77"/>
      <c r="F128" s="77"/>
      <c r="G128" s="77"/>
      <c r="H128" s="77"/>
      <c r="I128" s="77"/>
      <c r="J128" s="77"/>
      <c r="K128" s="77"/>
      <c r="L128" s="77"/>
      <c r="M128" s="77"/>
      <c r="N128" s="65"/>
    </row>
    <row r="129" spans="1:14" ht="20" customHeight="1" x14ac:dyDescent="0.3">
      <c r="A129" s="64"/>
      <c r="B129" s="77"/>
      <c r="C129" s="77"/>
      <c r="D129" s="77"/>
      <c r="E129" s="77"/>
      <c r="F129" s="77"/>
      <c r="G129" s="77"/>
      <c r="H129" s="77"/>
      <c r="I129" s="77"/>
      <c r="J129" s="77"/>
      <c r="K129" s="77"/>
      <c r="L129" s="77"/>
      <c r="M129" s="77"/>
      <c r="N129" s="65"/>
    </row>
    <row r="130" spans="1:14" ht="10" customHeight="1" x14ac:dyDescent="0.3">
      <c r="A130" s="64"/>
      <c r="B130" s="77"/>
      <c r="C130" s="77"/>
      <c r="D130" s="77"/>
      <c r="E130" s="77"/>
      <c r="F130" s="77"/>
      <c r="G130" s="77"/>
      <c r="H130" s="77"/>
      <c r="I130" s="77"/>
      <c r="J130" s="77"/>
      <c r="K130" s="77"/>
      <c r="L130" s="77"/>
      <c r="M130" s="77"/>
      <c r="N130" s="65"/>
    </row>
    <row r="131" spans="1:14" ht="20" customHeight="1" x14ac:dyDescent="0.3">
      <c r="A131" s="64"/>
      <c r="B131" s="77"/>
      <c r="C131" s="77"/>
      <c r="D131" s="77"/>
      <c r="E131" s="77"/>
      <c r="F131" s="77"/>
      <c r="G131" s="77"/>
      <c r="H131" s="77"/>
      <c r="I131" s="77"/>
      <c r="J131" s="77"/>
      <c r="K131" s="77"/>
      <c r="L131" s="77"/>
      <c r="M131" s="77"/>
      <c r="N131" s="65"/>
    </row>
    <row r="132" spans="1:14" ht="20" customHeight="1" x14ac:dyDescent="0.3">
      <c r="A132" s="64"/>
      <c r="B132" s="77"/>
      <c r="C132" s="77"/>
      <c r="D132" s="77"/>
      <c r="E132" s="77"/>
      <c r="F132" s="77"/>
      <c r="G132" s="77"/>
      <c r="H132" s="77"/>
      <c r="I132" s="77"/>
      <c r="J132" s="77"/>
      <c r="K132" s="77"/>
      <c r="L132" s="77"/>
      <c r="M132" s="77"/>
      <c r="N132" s="65"/>
    </row>
    <row r="133" spans="1:14" ht="20" customHeight="1" x14ac:dyDescent="0.3">
      <c r="A133" s="64"/>
      <c r="B133" s="77"/>
      <c r="C133" s="77"/>
      <c r="D133" s="77"/>
      <c r="E133" s="77"/>
      <c r="F133" s="77"/>
      <c r="G133" s="77"/>
      <c r="H133" s="77"/>
      <c r="I133" s="77"/>
      <c r="J133" s="77"/>
      <c r="K133" s="77"/>
      <c r="L133" s="77"/>
      <c r="M133" s="77"/>
      <c r="N133" s="65"/>
    </row>
    <row r="134" spans="1:14" ht="20" customHeight="1" x14ac:dyDescent="0.3">
      <c r="A134" s="64"/>
      <c r="B134" s="77"/>
      <c r="C134" s="77"/>
      <c r="D134" s="77"/>
      <c r="E134" s="77"/>
      <c r="F134" s="77"/>
      <c r="G134" s="77"/>
      <c r="H134" s="77"/>
      <c r="I134" s="77"/>
      <c r="J134" s="77"/>
      <c r="K134" s="77"/>
      <c r="L134" s="77"/>
      <c r="M134" s="77"/>
      <c r="N134" s="65"/>
    </row>
    <row r="135" spans="1:14" ht="20" customHeight="1" x14ac:dyDescent="0.3">
      <c r="A135" s="64"/>
      <c r="B135" s="77"/>
      <c r="C135" s="77"/>
      <c r="D135" s="77"/>
      <c r="E135" s="77"/>
      <c r="F135" s="77"/>
      <c r="G135" s="77"/>
      <c r="H135" s="77"/>
      <c r="I135" s="77"/>
      <c r="J135" s="77"/>
      <c r="K135" s="77"/>
      <c r="L135" s="77"/>
      <c r="M135" s="77"/>
      <c r="N135" s="65"/>
    </row>
    <row r="136" spans="1:14" ht="20" customHeight="1" x14ac:dyDescent="0.3">
      <c r="A136" s="64"/>
      <c r="B136" s="77"/>
      <c r="C136" s="77"/>
      <c r="D136" s="77"/>
      <c r="E136" s="77"/>
      <c r="F136" s="77"/>
      <c r="G136" s="77"/>
      <c r="H136" s="77"/>
      <c r="I136" s="77"/>
      <c r="J136" s="77"/>
      <c r="K136" s="77"/>
      <c r="L136" s="77"/>
      <c r="M136" s="77"/>
      <c r="N136" s="65"/>
    </row>
    <row r="137" spans="1:14" ht="20" customHeight="1" x14ac:dyDescent="0.3">
      <c r="A137" s="64"/>
      <c r="B137" s="77"/>
      <c r="C137" s="77"/>
      <c r="D137" s="77"/>
      <c r="E137" s="77"/>
      <c r="F137" s="77"/>
      <c r="G137" s="77"/>
      <c r="H137" s="77"/>
      <c r="I137" s="77"/>
      <c r="J137" s="77"/>
      <c r="K137" s="77"/>
      <c r="L137" s="77"/>
      <c r="M137" s="77"/>
      <c r="N137" s="65"/>
    </row>
    <row r="138" spans="1:14" ht="20" customHeight="1" x14ac:dyDescent="0.3">
      <c r="A138" s="64"/>
      <c r="B138" s="77"/>
      <c r="C138" s="77"/>
      <c r="D138" s="77"/>
      <c r="E138" s="77"/>
      <c r="F138" s="77"/>
      <c r="G138" s="77"/>
      <c r="H138" s="77"/>
      <c r="I138" s="77"/>
      <c r="J138" s="77"/>
      <c r="K138" s="77"/>
      <c r="L138" s="77"/>
      <c r="M138" s="77"/>
      <c r="N138" s="65"/>
    </row>
    <row r="139" spans="1:14" ht="20" customHeight="1" x14ac:dyDescent="0.3">
      <c r="A139" s="64"/>
      <c r="B139" s="77"/>
      <c r="C139" s="77"/>
      <c r="D139" s="77"/>
      <c r="E139" s="77"/>
      <c r="F139" s="77"/>
      <c r="G139" s="77"/>
      <c r="H139" s="77"/>
      <c r="I139" s="77"/>
      <c r="J139" s="77"/>
      <c r="K139" s="77"/>
      <c r="L139" s="77"/>
      <c r="M139" s="77"/>
      <c r="N139" s="65"/>
    </row>
    <row r="140" spans="1:14" ht="20" customHeight="1" x14ac:dyDescent="0.3">
      <c r="A140" s="64"/>
      <c r="B140" s="77"/>
      <c r="C140" s="77"/>
      <c r="D140" s="77"/>
      <c r="E140" s="77"/>
      <c r="F140" s="77"/>
      <c r="G140" s="77"/>
      <c r="H140" s="77"/>
      <c r="I140" s="77"/>
      <c r="J140" s="77"/>
      <c r="K140" s="77"/>
      <c r="L140" s="77"/>
      <c r="M140" s="77"/>
      <c r="N140" s="65"/>
    </row>
    <row r="141" spans="1:14" ht="20" customHeight="1" x14ac:dyDescent="0.3">
      <c r="A141" s="64"/>
      <c r="B141" s="77"/>
      <c r="C141" s="77"/>
      <c r="D141" s="77"/>
      <c r="E141" s="77"/>
      <c r="F141" s="77"/>
      <c r="G141" s="77"/>
      <c r="H141" s="77"/>
      <c r="I141" s="77"/>
      <c r="J141" s="77"/>
      <c r="K141" s="77"/>
      <c r="L141" s="77"/>
      <c r="M141" s="77"/>
      <c r="N141" s="65"/>
    </row>
    <row r="142" spans="1:14" ht="20" customHeight="1" x14ac:dyDescent="0.3">
      <c r="A142" s="64"/>
      <c r="B142" s="77"/>
      <c r="C142" s="77"/>
      <c r="D142" s="77"/>
      <c r="E142" s="77"/>
      <c r="F142" s="77"/>
      <c r="G142" s="77"/>
      <c r="H142" s="77"/>
      <c r="I142" s="77"/>
      <c r="J142" s="77"/>
      <c r="K142" s="77"/>
      <c r="L142" s="77"/>
      <c r="M142" s="77"/>
      <c r="N142" s="65"/>
    </row>
    <row r="143" spans="1:14" ht="20" customHeight="1" x14ac:dyDescent="0.3">
      <c r="A143" s="64"/>
      <c r="B143" s="77"/>
      <c r="C143" s="77"/>
      <c r="D143" s="77"/>
      <c r="E143" s="77"/>
      <c r="F143" s="77"/>
      <c r="G143" s="77"/>
      <c r="H143" s="77"/>
      <c r="I143" s="77"/>
      <c r="J143" s="77"/>
      <c r="K143" s="77"/>
      <c r="L143" s="77"/>
      <c r="M143" s="77"/>
      <c r="N143" s="65"/>
    </row>
    <row r="144" spans="1:14" ht="20" customHeight="1" x14ac:dyDescent="0.3">
      <c r="A144" s="64"/>
      <c r="B144" s="77"/>
      <c r="C144" s="77"/>
      <c r="D144" s="77"/>
      <c r="E144" s="77"/>
      <c r="F144" s="77"/>
      <c r="G144" s="77"/>
      <c r="H144" s="77"/>
      <c r="I144" s="77"/>
      <c r="J144" s="77"/>
      <c r="K144" s="77"/>
      <c r="L144" s="77"/>
      <c r="M144" s="77"/>
      <c r="N144" s="65"/>
    </row>
    <row r="145" spans="1:14" ht="20" customHeight="1" x14ac:dyDescent="0.3">
      <c r="A145" s="64"/>
      <c r="B145" s="77"/>
      <c r="C145" s="77"/>
      <c r="D145" s="77"/>
      <c r="E145" s="77"/>
      <c r="F145" s="77"/>
      <c r="G145" s="77"/>
      <c r="H145" s="77"/>
      <c r="I145" s="77"/>
      <c r="J145" s="77"/>
      <c r="K145" s="77"/>
      <c r="L145" s="77"/>
      <c r="M145" s="77"/>
      <c r="N145" s="65"/>
    </row>
    <row r="146" spans="1:14" ht="20" customHeight="1" x14ac:dyDescent="0.3">
      <c r="A146" s="64"/>
      <c r="B146" s="77"/>
      <c r="C146" s="77"/>
      <c r="D146" s="77"/>
      <c r="E146" s="77"/>
      <c r="F146" s="77"/>
      <c r="G146" s="77"/>
      <c r="H146" s="77"/>
      <c r="I146" s="77"/>
      <c r="J146" s="77"/>
      <c r="K146" s="77"/>
      <c r="L146" s="77"/>
      <c r="M146" s="77"/>
      <c r="N146" s="65"/>
    </row>
    <row r="147" spans="1:14" ht="20" customHeight="1" x14ac:dyDescent="0.3">
      <c r="A147" s="64"/>
      <c r="B147" s="77"/>
      <c r="C147" s="77"/>
      <c r="D147" s="77"/>
      <c r="E147" s="77"/>
      <c r="F147" s="77"/>
      <c r="G147" s="77"/>
      <c r="H147" s="77"/>
      <c r="I147" s="77"/>
      <c r="J147" s="77"/>
      <c r="K147" s="77"/>
      <c r="L147" s="77"/>
      <c r="M147" s="77"/>
      <c r="N147" s="65"/>
    </row>
    <row r="148" spans="1:14" ht="20" customHeight="1" x14ac:dyDescent="0.3">
      <c r="A148" s="64"/>
      <c r="B148" s="77"/>
      <c r="C148" s="77"/>
      <c r="D148" s="77"/>
      <c r="E148" s="77"/>
      <c r="F148" s="77"/>
      <c r="G148" s="77"/>
      <c r="H148" s="77"/>
      <c r="I148" s="77"/>
      <c r="J148" s="77"/>
      <c r="K148" s="77"/>
      <c r="L148" s="77"/>
      <c r="M148" s="77"/>
      <c r="N148" s="65"/>
    </row>
    <row r="149" spans="1:14" ht="20" customHeight="1" x14ac:dyDescent="0.3">
      <c r="A149" s="64"/>
      <c r="B149" s="77"/>
      <c r="C149" s="77"/>
      <c r="D149" s="77"/>
      <c r="E149" s="77"/>
      <c r="F149" s="77"/>
      <c r="G149" s="77"/>
      <c r="H149" s="77"/>
      <c r="I149" s="77"/>
      <c r="J149" s="77"/>
      <c r="K149" s="77"/>
      <c r="L149" s="77"/>
      <c r="M149" s="77"/>
      <c r="N149" s="65"/>
    </row>
    <row r="150" spans="1:14" ht="20" customHeight="1" x14ac:dyDescent="0.3">
      <c r="A150" s="64"/>
      <c r="B150" s="77"/>
      <c r="C150" s="77"/>
      <c r="D150" s="77"/>
      <c r="E150" s="77"/>
      <c r="F150" s="77"/>
      <c r="G150" s="77"/>
      <c r="H150" s="77"/>
      <c r="I150" s="77"/>
      <c r="J150" s="77"/>
      <c r="K150" s="77"/>
      <c r="L150" s="77"/>
      <c r="M150" s="77"/>
      <c r="N150" s="65"/>
    </row>
    <row r="151" spans="1:14" ht="20" customHeight="1" x14ac:dyDescent="0.3">
      <c r="A151" s="64"/>
      <c r="B151" s="77"/>
      <c r="C151" s="77"/>
      <c r="D151" s="77"/>
      <c r="E151" s="77"/>
      <c r="F151" s="77"/>
      <c r="G151" s="77"/>
      <c r="H151" s="77"/>
      <c r="I151" s="77"/>
      <c r="J151" s="77"/>
      <c r="K151" s="77"/>
      <c r="L151" s="77"/>
      <c r="M151" s="77"/>
      <c r="N151" s="65"/>
    </row>
    <row r="152" spans="1:14" ht="20" customHeight="1" x14ac:dyDescent="0.3">
      <c r="A152" s="64"/>
      <c r="B152" s="77"/>
      <c r="C152" s="77"/>
      <c r="D152" s="77"/>
      <c r="E152" s="77"/>
      <c r="F152" s="77"/>
      <c r="G152" s="77"/>
      <c r="H152" s="77"/>
      <c r="I152" s="77"/>
      <c r="J152" s="77"/>
      <c r="K152" s="77"/>
      <c r="L152" s="77"/>
      <c r="M152" s="77"/>
      <c r="N152" s="65"/>
    </row>
    <row r="153" spans="1:14" ht="20" customHeight="1" x14ac:dyDescent="0.3">
      <c r="A153" s="64"/>
      <c r="B153" s="77"/>
      <c r="C153" s="77"/>
      <c r="D153" s="77"/>
      <c r="E153" s="77"/>
      <c r="F153" s="77"/>
      <c r="G153" s="77"/>
      <c r="H153" s="77"/>
      <c r="I153" s="77"/>
      <c r="J153" s="77"/>
      <c r="K153" s="77"/>
      <c r="L153" s="77"/>
      <c r="M153" s="77"/>
      <c r="N153" s="65"/>
    </row>
    <row r="154" spans="1:14" ht="20" customHeight="1" x14ac:dyDescent="0.3">
      <c r="A154" s="64"/>
      <c r="B154" s="77"/>
      <c r="C154" s="77"/>
      <c r="D154" s="77"/>
      <c r="E154" s="77"/>
      <c r="F154" s="77"/>
      <c r="G154" s="77"/>
      <c r="H154" s="77"/>
      <c r="I154" s="77"/>
      <c r="J154" s="77"/>
      <c r="K154" s="77"/>
      <c r="L154" s="77"/>
      <c r="M154" s="77"/>
      <c r="N154" s="65"/>
    </row>
    <row r="155" spans="1:14" ht="20" customHeight="1" x14ac:dyDescent="0.3">
      <c r="A155" s="64"/>
      <c r="B155" s="77"/>
      <c r="C155" s="77"/>
      <c r="D155" s="77"/>
      <c r="E155" s="77"/>
      <c r="F155" s="77"/>
      <c r="G155" s="77"/>
      <c r="H155" s="77"/>
      <c r="I155" s="77"/>
      <c r="J155" s="77"/>
      <c r="K155" s="77"/>
      <c r="L155" s="77"/>
      <c r="M155" s="77"/>
      <c r="N155" s="65"/>
    </row>
    <row r="156" spans="1:14" ht="20" customHeight="1" x14ac:dyDescent="0.3">
      <c r="A156" s="64"/>
      <c r="B156" s="77"/>
      <c r="C156" s="77"/>
      <c r="D156" s="77"/>
      <c r="E156" s="77"/>
      <c r="F156" s="77"/>
      <c r="G156" s="77"/>
      <c r="H156" s="77"/>
      <c r="I156" s="77"/>
      <c r="J156" s="77"/>
      <c r="K156" s="77"/>
      <c r="L156" s="77"/>
      <c r="M156" s="77"/>
      <c r="N156" s="65"/>
    </row>
    <row r="157" spans="1:14" ht="20" customHeight="1" x14ac:dyDescent="0.3">
      <c r="A157" s="64"/>
      <c r="B157" s="77"/>
      <c r="C157" s="77"/>
      <c r="D157" s="77"/>
      <c r="E157" s="77"/>
      <c r="F157" s="77"/>
      <c r="G157" s="77"/>
      <c r="H157" s="77"/>
      <c r="I157" s="77"/>
      <c r="J157" s="77"/>
      <c r="K157" s="77"/>
      <c r="L157" s="77"/>
      <c r="M157" s="77"/>
      <c r="N157" s="65"/>
    </row>
    <row r="158" spans="1:14" ht="20" customHeight="1" x14ac:dyDescent="0.3">
      <c r="A158" s="64"/>
      <c r="B158" s="77"/>
      <c r="C158" s="77"/>
      <c r="D158" s="77"/>
      <c r="E158" s="77"/>
      <c r="F158" s="77"/>
      <c r="G158" s="77"/>
      <c r="H158" s="77"/>
      <c r="I158" s="77"/>
      <c r="J158" s="77"/>
      <c r="K158" s="77"/>
      <c r="L158" s="77"/>
      <c r="M158" s="77"/>
      <c r="N158" s="65"/>
    </row>
    <row r="159" spans="1:14" ht="45" customHeight="1" x14ac:dyDescent="0.3">
      <c r="A159" s="192" t="s">
        <v>1</v>
      </c>
      <c r="B159" s="125"/>
      <c r="C159" s="125"/>
      <c r="D159" s="125"/>
      <c r="E159" s="125"/>
      <c r="F159" s="125"/>
      <c r="G159" s="125"/>
      <c r="H159" s="125"/>
      <c r="I159" s="125"/>
      <c r="J159" s="125"/>
      <c r="K159" s="125"/>
      <c r="L159" s="125"/>
      <c r="M159" s="125"/>
      <c r="N159" s="191" t="s">
        <v>2</v>
      </c>
    </row>
    <row r="160" spans="1:14" ht="10" customHeight="1" x14ac:dyDescent="0.3">
      <c r="A160" s="64"/>
      <c r="B160" s="77"/>
      <c r="C160" s="77"/>
      <c r="D160" s="77"/>
      <c r="E160" s="77"/>
      <c r="F160" s="77"/>
      <c r="G160" s="77"/>
      <c r="H160" s="77"/>
      <c r="I160" s="77"/>
      <c r="J160" s="77"/>
      <c r="K160" s="77"/>
      <c r="L160" s="77"/>
      <c r="M160" s="77"/>
      <c r="N160" s="65"/>
    </row>
    <row r="161" spans="1:14" ht="20" customHeight="1" x14ac:dyDescent="0.3">
      <c r="A161" s="64"/>
      <c r="B161" s="77"/>
      <c r="C161" s="77"/>
      <c r="D161" s="77"/>
      <c r="E161" s="77"/>
      <c r="F161" s="77"/>
      <c r="G161" s="77"/>
      <c r="H161" s="77"/>
      <c r="I161" s="77"/>
      <c r="J161" s="77"/>
      <c r="K161" s="77"/>
      <c r="L161" s="77"/>
      <c r="M161" s="77"/>
      <c r="N161" s="65"/>
    </row>
    <row r="162" spans="1:14" ht="20" customHeight="1" x14ac:dyDescent="0.3">
      <c r="A162" s="64"/>
      <c r="B162" s="77"/>
      <c r="C162" s="77"/>
      <c r="D162" s="77"/>
      <c r="E162" s="77"/>
      <c r="F162" s="77"/>
      <c r="G162" s="77"/>
      <c r="H162" s="77"/>
      <c r="I162" s="77"/>
      <c r="J162" s="77"/>
      <c r="K162" s="77"/>
      <c r="L162" s="77"/>
      <c r="M162" s="77"/>
      <c r="N162" s="65"/>
    </row>
    <row r="163" spans="1:14" ht="20" customHeight="1" thickBot="1" x14ac:dyDescent="0.35">
      <c r="A163" s="64"/>
      <c r="B163" s="77"/>
      <c r="C163" s="77"/>
      <c r="D163" s="77"/>
      <c r="E163" s="77"/>
      <c r="F163" s="77"/>
      <c r="G163" s="77"/>
      <c r="H163" s="77"/>
      <c r="I163" s="77"/>
      <c r="J163" s="77"/>
      <c r="K163" s="77"/>
      <c r="L163" s="77"/>
      <c r="M163" s="77"/>
      <c r="N163" s="65"/>
    </row>
    <row r="164" spans="1:14" ht="20" customHeight="1" thickTop="1" thickBot="1" x14ac:dyDescent="0.35">
      <c r="A164" s="64"/>
      <c r="B164" s="165"/>
      <c r="C164" s="118" t="str">
        <f>C875</f>
        <v>gratitude</v>
      </c>
      <c r="D164" s="121"/>
      <c r="E164" s="165"/>
      <c r="F164" s="118" t="str">
        <f>C880</f>
        <v>grace</v>
      </c>
      <c r="G164" s="121"/>
      <c r="H164" s="165"/>
      <c r="I164" s="118" t="str">
        <f>C885</f>
        <v>endurance</v>
      </c>
      <c r="J164" s="121"/>
      <c r="K164" s="165"/>
      <c r="L164" s="118" t="str">
        <f>C890</f>
        <v>patience</v>
      </c>
      <c r="M164" s="119"/>
      <c r="N164" s="120"/>
    </row>
    <row r="165" spans="1:14" ht="20" customHeight="1" thickTop="1" thickBot="1" x14ac:dyDescent="0.35">
      <c r="A165" s="64"/>
      <c r="B165" s="165"/>
      <c r="C165" s="118" t="str">
        <f t="shared" ref="C165:C168" si="0">C876</f>
        <v>humility</v>
      </c>
      <c r="D165" s="121"/>
      <c r="E165" s="165"/>
      <c r="F165" s="118" t="str">
        <f t="shared" ref="F165:F168" si="1">C881</f>
        <v>forgiveness</v>
      </c>
      <c r="G165" s="121"/>
      <c r="H165" s="165"/>
      <c r="I165" s="118" t="str">
        <f t="shared" ref="I165:I168" si="2">C886</f>
        <v>perseverance</v>
      </c>
      <c r="J165" s="121"/>
      <c r="K165" s="165"/>
      <c r="L165" s="118" t="str">
        <f t="shared" ref="L165:L168" si="3">C891</f>
        <v>trustworthiness</v>
      </c>
      <c r="M165" s="119"/>
      <c r="N165" s="120"/>
    </row>
    <row r="166" spans="1:14" ht="20" customHeight="1" thickTop="1" thickBot="1" x14ac:dyDescent="0.35">
      <c r="A166" s="64"/>
      <c r="B166" s="165"/>
      <c r="C166" s="118" t="str">
        <f t="shared" si="0"/>
        <v>honesty</v>
      </c>
      <c r="D166" s="121"/>
      <c r="E166" s="165"/>
      <c r="F166" s="118" t="str">
        <f t="shared" si="1"/>
        <v>atonement</v>
      </c>
      <c r="G166" s="121"/>
      <c r="H166" s="165"/>
      <c r="I166" s="118" t="str">
        <f t="shared" si="2"/>
        <v>discipline</v>
      </c>
      <c r="J166" s="121"/>
      <c r="K166" s="165"/>
      <c r="L166" s="118" t="str">
        <f t="shared" si="3"/>
        <v>generosity</v>
      </c>
      <c r="M166" s="121"/>
      <c r="N166" s="65"/>
    </row>
    <row r="167" spans="1:14" ht="20" customHeight="1" thickTop="1" thickBot="1" x14ac:dyDescent="0.35">
      <c r="A167" s="64"/>
      <c r="B167" s="165"/>
      <c r="C167" s="118" t="str">
        <f t="shared" si="0"/>
        <v>kindness</v>
      </c>
      <c r="D167" s="121"/>
      <c r="E167" s="165"/>
      <c r="F167" s="118" t="str">
        <f t="shared" si="1"/>
        <v>mercy</v>
      </c>
      <c r="G167" s="121"/>
      <c r="H167" s="165"/>
      <c r="I167" s="118" t="str">
        <f t="shared" si="2"/>
        <v>equanimity</v>
      </c>
      <c r="J167" s="121"/>
      <c r="K167" s="165"/>
      <c r="L167" s="118" t="str">
        <f t="shared" si="3"/>
        <v>empathy</v>
      </c>
      <c r="M167" s="121"/>
      <c r="N167" s="65"/>
    </row>
    <row r="168" spans="1:14" ht="20" customHeight="1" thickTop="1" thickBot="1" x14ac:dyDescent="0.35">
      <c r="A168" s="64"/>
      <c r="B168" s="165"/>
      <c r="C168" s="118" t="str">
        <f t="shared" si="0"/>
        <v>gentleness</v>
      </c>
      <c r="D168" s="121"/>
      <c r="E168" s="165"/>
      <c r="F168" s="118" t="str">
        <f t="shared" si="1"/>
        <v>justice</v>
      </c>
      <c r="G168" s="121"/>
      <c r="H168" s="165"/>
      <c r="I168" s="118" t="str">
        <f t="shared" si="2"/>
        <v>resilience</v>
      </c>
      <c r="J168" s="121"/>
      <c r="K168" s="165"/>
      <c r="L168" s="118" t="str">
        <f t="shared" si="3"/>
        <v>love</v>
      </c>
      <c r="M168" s="121"/>
      <c r="N168" s="65"/>
    </row>
    <row r="169" spans="1:14" ht="20" customHeight="1" thickTop="1" x14ac:dyDescent="0.3">
      <c r="A169" s="64"/>
      <c r="B169" s="207" t="str">
        <f>IF(B170="","Pick a character principle that you think could improve their responsiveness to your self-revelation.","Consider this character principle when responding to my vulnerable self-revelation to you.")</f>
        <v>Pick a character principle that you think could improve their responsiveness to your self-revelation.</v>
      </c>
      <c r="C169" s="207"/>
      <c r="D169" s="207"/>
      <c r="E169" s="207"/>
      <c r="F169" s="207"/>
      <c r="G169" s="207"/>
      <c r="H169" s="207"/>
      <c r="I169" s="207"/>
      <c r="J169" s="207"/>
      <c r="K169" s="207"/>
      <c r="L169" s="207"/>
      <c r="M169" s="207"/>
      <c r="N169" s="65"/>
    </row>
    <row r="170" spans="1:14" ht="20" customHeight="1" x14ac:dyDescent="0.3">
      <c r="A170" s="64"/>
      <c r="B170" s="133"/>
      <c r="C170" s="133"/>
      <c r="D170" s="133"/>
      <c r="E170" s="138" t="str">
        <f>E896</f>
        <v/>
      </c>
      <c r="F170" s="138"/>
      <c r="G170" s="138"/>
      <c r="H170" s="138"/>
      <c r="I170" s="138"/>
      <c r="J170" s="138"/>
      <c r="K170" s="138"/>
      <c r="L170" s="138"/>
      <c r="M170" s="138"/>
      <c r="N170" s="65"/>
    </row>
    <row r="171" spans="1:14" ht="20" customHeight="1" x14ac:dyDescent="0.3">
      <c r="A171" s="64"/>
      <c r="B171" s="140" t="str">
        <f>F896</f>
        <v>The more you aptly apply these universal characters, the better the results.</v>
      </c>
      <c r="C171" s="140"/>
      <c r="D171" s="140"/>
      <c r="E171" s="140"/>
      <c r="F171" s="140"/>
      <c r="G171" s="140"/>
      <c r="H171" s="140"/>
      <c r="I171" s="140"/>
      <c r="J171" s="140"/>
      <c r="K171" s="140"/>
      <c r="L171" s="140"/>
      <c r="M171" s="140"/>
      <c r="N171" s="65"/>
    </row>
    <row r="172" spans="1:14" ht="80" customHeight="1" x14ac:dyDescent="0.3">
      <c r="A172" s="64"/>
      <c r="B172" s="135" t="str">
        <f>G896</f>
        <v>Let these character principles guide each other to relate more vulnerably with each other. The more you offer empathy, patience, and forgiveness to the other, the more they can honestly admit to you. The more resilient you show you can be when bringing up some painful stuff, the more trust you build in your relatability. Pick a character principle that best applies to this situation. You can always change it to another each time sharing something new.</v>
      </c>
      <c r="C172" s="135"/>
      <c r="D172" s="135"/>
      <c r="E172" s="135"/>
      <c r="F172" s="135"/>
      <c r="G172" s="135"/>
      <c r="H172" s="135"/>
      <c r="I172" s="135"/>
      <c r="J172" s="135"/>
      <c r="K172" s="135"/>
      <c r="L172" s="135"/>
      <c r="M172" s="135"/>
      <c r="N172" s="65"/>
    </row>
    <row r="173" spans="1:14" ht="20" customHeight="1" x14ac:dyDescent="0.3">
      <c r="A173" s="64"/>
      <c r="B173" s="94" t="s">
        <v>400</v>
      </c>
      <c r="C173" s="94"/>
      <c r="D173" s="94"/>
      <c r="E173" s="94"/>
      <c r="F173" s="94"/>
      <c r="G173" s="94"/>
      <c r="H173" s="94"/>
      <c r="I173" s="94"/>
      <c r="J173" s="94"/>
      <c r="K173" s="94"/>
      <c r="L173" s="94"/>
      <c r="M173" s="94"/>
      <c r="N173" s="65"/>
    </row>
    <row r="174" spans="1:14" ht="20" customHeight="1" x14ac:dyDescent="0.3">
      <c r="A174" s="64"/>
      <c r="B174" s="134" t="s">
        <v>393</v>
      </c>
      <c r="C174" s="134"/>
      <c r="D174" s="134"/>
      <c r="E174" s="134"/>
      <c r="F174" s="93"/>
      <c r="G174" s="93"/>
      <c r="H174" s="93"/>
      <c r="I174" s="93"/>
      <c r="J174" s="93"/>
      <c r="K174" s="93"/>
      <c r="L174" s="93"/>
      <c r="M174" s="93"/>
      <c r="N174" s="65"/>
    </row>
    <row r="175" spans="1:14" ht="55" customHeight="1" x14ac:dyDescent="0.3">
      <c r="A175" s="64"/>
      <c r="B175" s="137" t="str">
        <f>D901</f>
        <v>CHARACTER can help us know each other better. At least better than before.</v>
      </c>
      <c r="C175" s="137"/>
      <c r="D175" s="137"/>
      <c r="E175" s="137"/>
      <c r="F175" s="136"/>
      <c r="G175" s="77"/>
      <c r="H175" s="77"/>
      <c r="I175" s="77"/>
      <c r="J175" s="77"/>
      <c r="K175" s="77"/>
      <c r="L175" s="77"/>
      <c r="M175" s="77"/>
      <c r="N175" s="65"/>
    </row>
    <row r="176" spans="1:14" ht="20" customHeight="1" x14ac:dyDescent="0.3">
      <c r="A176" s="64"/>
      <c r="B176" s="134" t="s">
        <v>394</v>
      </c>
      <c r="C176" s="134"/>
      <c r="D176" s="134"/>
      <c r="E176" s="134"/>
      <c r="F176" s="136"/>
      <c r="G176" s="77"/>
      <c r="H176" s="77"/>
      <c r="I176" s="77"/>
      <c r="J176" s="77"/>
      <c r="K176" s="77"/>
      <c r="L176" s="77"/>
      <c r="M176" s="77"/>
      <c r="N176" s="65"/>
    </row>
    <row r="177" spans="1:14" ht="55" customHeight="1" x14ac:dyDescent="0.3">
      <c r="A177" s="64"/>
      <c r="B177" s="137" t="str">
        <f>D903</f>
        <v>With CHARACTER, you can help me admit things I do not recognize in myself right now.</v>
      </c>
      <c r="C177" s="137"/>
      <c r="D177" s="137"/>
      <c r="E177" s="137"/>
      <c r="F177" s="136"/>
      <c r="G177" s="77"/>
      <c r="H177" s="77"/>
      <c r="I177" s="77"/>
      <c r="J177" s="77"/>
      <c r="K177" s="77"/>
      <c r="L177" s="77"/>
      <c r="M177" s="77"/>
      <c r="N177" s="65"/>
    </row>
    <row r="178" spans="1:14" ht="20" customHeight="1" x14ac:dyDescent="0.3">
      <c r="A178" s="64"/>
      <c r="B178" s="134" t="s">
        <v>395</v>
      </c>
      <c r="C178" s="134"/>
      <c r="D178" s="134"/>
      <c r="E178" s="134"/>
      <c r="F178" s="136"/>
      <c r="G178" s="77"/>
      <c r="H178" s="77"/>
      <c r="I178" s="77"/>
      <c r="J178" s="77"/>
      <c r="K178" s="77"/>
      <c r="L178" s="77"/>
      <c r="M178" s="77"/>
      <c r="N178" s="65"/>
    </row>
    <row r="179" spans="1:14" ht="55" customHeight="1" x14ac:dyDescent="0.3">
      <c r="A179" s="64"/>
      <c r="B179" s="137" t="str">
        <f>D905</f>
        <v>With CHARACTER, I trust I can reveal even more hidden stuff about myself.</v>
      </c>
      <c r="C179" s="137"/>
      <c r="D179" s="137"/>
      <c r="E179" s="137"/>
      <c r="F179" s="136"/>
      <c r="G179" s="77"/>
      <c r="H179" s="77"/>
      <c r="I179" s="77"/>
      <c r="J179" s="77"/>
      <c r="K179" s="77"/>
      <c r="L179" s="77"/>
      <c r="M179" s="77"/>
      <c r="N179" s="65"/>
    </row>
    <row r="180" spans="1:14" ht="20" customHeight="1" x14ac:dyDescent="0.3">
      <c r="A180" s="64"/>
      <c r="B180" s="134" t="s">
        <v>396</v>
      </c>
      <c r="C180" s="134"/>
      <c r="D180" s="134"/>
      <c r="E180" s="134"/>
      <c r="F180" s="136"/>
      <c r="G180" s="77"/>
      <c r="H180" s="77"/>
      <c r="I180" s="77"/>
      <c r="J180" s="77"/>
      <c r="K180" s="77"/>
      <c r="L180" s="77"/>
      <c r="M180" s="77"/>
      <c r="N180" s="65"/>
    </row>
    <row r="181" spans="1:14" ht="55" customHeight="1" x14ac:dyDescent="0.3">
      <c r="A181" s="64"/>
      <c r="B181" s="137" t="str">
        <f>D907</f>
        <v>Let CHARACTER help us recognize what both of us cannot see in me right now.</v>
      </c>
      <c r="C181" s="137"/>
      <c r="D181" s="137"/>
      <c r="E181" s="137"/>
      <c r="F181" s="139" t="s">
        <v>401</v>
      </c>
      <c r="G181" s="99"/>
      <c r="H181" s="99"/>
      <c r="I181" s="99"/>
      <c r="J181" s="99"/>
      <c r="K181" s="99"/>
      <c r="L181" s="99"/>
      <c r="M181" s="99"/>
      <c r="N181" s="65"/>
    </row>
    <row r="182" spans="1:14" ht="5" customHeight="1" x14ac:dyDescent="0.3">
      <c r="A182" s="64"/>
      <c r="B182" s="136"/>
      <c r="C182" s="136"/>
      <c r="D182" s="136"/>
      <c r="E182" s="136"/>
      <c r="F182" s="136"/>
      <c r="G182" s="77"/>
      <c r="H182" s="77"/>
      <c r="I182" s="77"/>
      <c r="J182" s="77"/>
      <c r="K182" s="77"/>
      <c r="L182" s="77"/>
      <c r="M182" s="77"/>
      <c r="N182" s="65"/>
    </row>
    <row r="183" spans="1:14" ht="45" customHeight="1" x14ac:dyDescent="0.3">
      <c r="A183" s="192" t="s">
        <v>1</v>
      </c>
      <c r="B183" s="125"/>
      <c r="C183" s="125"/>
      <c r="D183" s="125"/>
      <c r="E183" s="125"/>
      <c r="F183" s="125"/>
      <c r="G183" s="125"/>
      <c r="H183" s="125"/>
      <c r="I183" s="125"/>
      <c r="J183" s="125"/>
      <c r="K183" s="125"/>
      <c r="L183" s="125"/>
      <c r="M183" s="125"/>
      <c r="N183" s="191" t="s">
        <v>2</v>
      </c>
    </row>
    <row r="184" spans="1:14" ht="20" customHeight="1" x14ac:dyDescent="0.3">
      <c r="A184" s="64"/>
      <c r="B184" s="77"/>
      <c r="C184" s="77"/>
      <c r="D184" s="77"/>
      <c r="E184" s="77"/>
      <c r="F184" s="77"/>
      <c r="G184" s="77"/>
      <c r="H184" s="77"/>
      <c r="I184" s="77"/>
      <c r="J184" s="77"/>
      <c r="K184" s="77"/>
      <c r="L184" s="77"/>
      <c r="M184" s="77"/>
      <c r="N184" s="65"/>
    </row>
    <row r="185" spans="1:14" ht="20" customHeight="1" x14ac:dyDescent="0.3">
      <c r="A185" s="64"/>
      <c r="B185" s="77"/>
      <c r="C185" s="77"/>
      <c r="D185" s="77"/>
      <c r="E185" s="77"/>
      <c r="F185" s="77"/>
      <c r="G185" s="77"/>
      <c r="H185" s="77"/>
      <c r="I185" s="77"/>
      <c r="J185" s="77"/>
      <c r="K185" s="77"/>
      <c r="L185" s="77"/>
      <c r="M185" s="77"/>
      <c r="N185" s="65"/>
    </row>
    <row r="186" spans="1:14" ht="20" customHeight="1" x14ac:dyDescent="0.3">
      <c r="A186" s="64"/>
      <c r="B186" s="77"/>
      <c r="C186" s="77"/>
      <c r="D186" s="77"/>
      <c r="E186" s="77"/>
      <c r="F186" s="77"/>
      <c r="G186" s="77"/>
      <c r="H186" s="77"/>
      <c r="I186" s="77"/>
      <c r="J186" s="77"/>
      <c r="K186" s="77"/>
      <c r="L186" s="77"/>
      <c r="M186" s="77"/>
      <c r="N186" s="65"/>
    </row>
    <row r="187" spans="1:14" ht="20" customHeight="1" thickBot="1" x14ac:dyDescent="0.35">
      <c r="A187" s="64"/>
      <c r="B187" s="77"/>
      <c r="C187" s="77"/>
      <c r="D187" s="77"/>
      <c r="E187" s="77"/>
      <c r="F187" s="77"/>
      <c r="G187" s="77"/>
      <c r="H187" s="77"/>
      <c r="I187" s="77"/>
      <c r="J187" s="77"/>
      <c r="K187" s="77"/>
      <c r="L187" s="77"/>
      <c r="M187" s="77"/>
      <c r="N187" s="65"/>
    </row>
    <row r="188" spans="1:14" ht="20" customHeight="1" thickTop="1" thickBot="1" x14ac:dyDescent="0.35">
      <c r="A188" s="64"/>
      <c r="B188" s="124" t="s">
        <v>388</v>
      </c>
      <c r="C188" s="118" t="str">
        <f>C912</f>
        <v>accepting</v>
      </c>
      <c r="D188" s="123"/>
      <c r="E188" s="123"/>
      <c r="F188" s="124"/>
      <c r="G188" s="118" t="str">
        <f>C917</f>
        <v>encouraged</v>
      </c>
      <c r="H188" s="123"/>
      <c r="I188" s="123"/>
      <c r="J188" s="124"/>
      <c r="K188" s="118" t="str">
        <f>C922</f>
        <v>shocked</v>
      </c>
      <c r="L188" s="123"/>
      <c r="M188" s="123"/>
      <c r="N188" s="65"/>
    </row>
    <row r="189" spans="1:14" ht="20" customHeight="1" thickTop="1" thickBot="1" x14ac:dyDescent="0.35">
      <c r="A189" s="64"/>
      <c r="B189" s="124" t="s">
        <v>385</v>
      </c>
      <c r="C189" s="118" t="str">
        <f t="shared" ref="C189:C192" si="4">C913</f>
        <v>alarmed</v>
      </c>
      <c r="D189" s="123"/>
      <c r="E189" s="123"/>
      <c r="F189" s="124"/>
      <c r="G189" s="118" t="str">
        <f t="shared" ref="G189:G192" si="5">C918</f>
        <v>inspired</v>
      </c>
      <c r="H189" s="123"/>
      <c r="I189" s="123"/>
      <c r="J189" s="124"/>
      <c r="K189" s="118" t="str">
        <f t="shared" ref="K189:K192" si="6">C923</f>
        <v>surprised</v>
      </c>
      <c r="L189" s="123"/>
      <c r="M189" s="123"/>
      <c r="N189" s="65"/>
    </row>
    <row r="190" spans="1:14" ht="20" customHeight="1" thickTop="1" thickBot="1" x14ac:dyDescent="0.35">
      <c r="A190" s="64"/>
      <c r="B190" s="124"/>
      <c r="C190" s="118" t="str">
        <f t="shared" si="4"/>
        <v>appreciated</v>
      </c>
      <c r="D190" s="123"/>
      <c r="E190" s="123"/>
      <c r="F190" s="124"/>
      <c r="G190" s="118" t="str">
        <f t="shared" si="5"/>
        <v>mischaracterized</v>
      </c>
      <c r="H190" s="123"/>
      <c r="I190" s="123"/>
      <c r="J190" s="124"/>
      <c r="K190" s="118" t="str">
        <f t="shared" si="6"/>
        <v>tolerated</v>
      </c>
      <c r="L190" s="123"/>
      <c r="M190" s="123"/>
      <c r="N190" s="65"/>
    </row>
    <row r="191" spans="1:14" ht="20" customHeight="1" thickTop="1" thickBot="1" x14ac:dyDescent="0.35">
      <c r="A191" s="64"/>
      <c r="B191" s="124" t="s">
        <v>386</v>
      </c>
      <c r="C191" s="118" t="str">
        <f t="shared" si="4"/>
        <v>confounding</v>
      </c>
      <c r="D191" s="123"/>
      <c r="E191" s="123"/>
      <c r="F191" s="124"/>
      <c r="G191" s="118" t="str">
        <f t="shared" si="5"/>
        <v>puzzling</v>
      </c>
      <c r="H191" s="123"/>
      <c r="I191" s="123"/>
      <c r="J191" s="124"/>
      <c r="K191" s="118" t="str">
        <f t="shared" si="6"/>
        <v>understood</v>
      </c>
      <c r="L191" s="123"/>
      <c r="M191" s="123"/>
      <c r="N191" s="65"/>
    </row>
    <row r="192" spans="1:14" ht="20" customHeight="1" thickTop="1" thickBot="1" x14ac:dyDescent="0.35">
      <c r="A192" s="64"/>
      <c r="B192" s="124"/>
      <c r="C192" s="118" t="str">
        <f t="shared" si="4"/>
        <v>disturbing</v>
      </c>
      <c r="D192" s="123"/>
      <c r="E192" s="123"/>
      <c r="F192" s="166"/>
      <c r="G192" s="118" t="str">
        <f t="shared" si="5"/>
        <v>questions</v>
      </c>
      <c r="H192" s="123"/>
      <c r="I192" s="123"/>
      <c r="J192" s="166"/>
      <c r="K192" s="118" t="str">
        <f t="shared" si="6"/>
        <v>upsetting</v>
      </c>
      <c r="L192" s="123"/>
      <c r="M192" s="123"/>
      <c r="N192" s="65"/>
    </row>
    <row r="193" spans="1:14" ht="10" customHeight="1" thickTop="1" thickBot="1" x14ac:dyDescent="0.35">
      <c r="A193" s="64"/>
      <c r="B193" s="122"/>
      <c r="C193" s="122"/>
      <c r="D193" s="122"/>
      <c r="E193" s="122"/>
      <c r="F193" s="122"/>
      <c r="G193" s="122"/>
      <c r="H193" s="122"/>
      <c r="I193" s="122"/>
      <c r="J193" s="122"/>
      <c r="K193" s="122"/>
      <c r="L193" s="122"/>
      <c r="M193" s="122"/>
      <c r="N193" s="65"/>
    </row>
    <row r="194" spans="1:14" ht="20" customHeight="1" thickTop="1" thickBot="1" x14ac:dyDescent="0.35">
      <c r="A194" s="64"/>
      <c r="B194" s="122" t="s">
        <v>464</v>
      </c>
      <c r="C194" s="167"/>
      <c r="D194" s="168"/>
      <c r="E194" s="168"/>
      <c r="F194" s="168"/>
      <c r="G194" s="168"/>
      <c r="H194" s="168"/>
      <c r="I194" s="168"/>
      <c r="J194" s="168"/>
      <c r="K194" s="168"/>
      <c r="L194" s="168"/>
      <c r="M194" s="169"/>
      <c r="N194" s="65"/>
    </row>
    <row r="195" spans="1:14" ht="10" customHeight="1" thickTop="1" x14ac:dyDescent="0.3">
      <c r="A195" s="64"/>
      <c r="B195" s="77"/>
      <c r="C195" s="77"/>
      <c r="D195" s="77"/>
      <c r="E195" s="77"/>
      <c r="F195" s="77"/>
      <c r="G195" s="77"/>
      <c r="H195" s="77"/>
      <c r="I195" s="77"/>
      <c r="J195" s="77"/>
      <c r="K195" s="77"/>
      <c r="L195" s="77"/>
      <c r="M195" s="77"/>
      <c r="N195" s="65"/>
    </row>
    <row r="196" spans="1:14" ht="55" customHeight="1" x14ac:dyDescent="0.3">
      <c r="A196" s="64"/>
      <c r="B196" s="177" t="s">
        <v>490</v>
      </c>
      <c r="C196" s="177"/>
      <c r="D196" s="177"/>
      <c r="E196" s="177"/>
      <c r="F196" s="177"/>
      <c r="G196" s="177"/>
      <c r="H196" s="177"/>
      <c r="I196" s="177"/>
      <c r="J196" s="177"/>
      <c r="K196" s="177"/>
      <c r="L196" s="177"/>
      <c r="M196" s="177"/>
      <c r="N196" s="65"/>
    </row>
    <row r="197" spans="1:14" ht="30" customHeight="1" x14ac:dyDescent="0.4">
      <c r="A197" s="64"/>
      <c r="B197" s="176" t="s">
        <v>491</v>
      </c>
      <c r="C197" s="77"/>
      <c r="D197" s="77"/>
      <c r="E197" s="77"/>
      <c r="F197" s="77"/>
      <c r="G197" s="77"/>
      <c r="H197" s="77"/>
      <c r="I197" s="77"/>
      <c r="J197" s="77"/>
      <c r="K197" s="77"/>
      <c r="L197" s="77"/>
      <c r="M197" s="77"/>
      <c r="N197" s="65"/>
    </row>
    <row r="198" spans="1:14" ht="20" customHeight="1" x14ac:dyDescent="0.3">
      <c r="A198" s="64"/>
      <c r="B198" s="179" t="s">
        <v>431</v>
      </c>
      <c r="C198" s="77"/>
      <c r="D198" s="77"/>
      <c r="E198" s="77"/>
      <c r="F198" s="77"/>
      <c r="G198" s="77"/>
      <c r="H198" s="77"/>
      <c r="I198" s="77"/>
      <c r="J198" s="77"/>
      <c r="K198" s="77"/>
      <c r="L198" s="77"/>
      <c r="M198" s="77"/>
      <c r="N198" s="65"/>
    </row>
    <row r="199" spans="1:14" ht="20" customHeight="1" x14ac:dyDescent="0.3">
      <c r="A199" s="64"/>
      <c r="B199" s="95" t="s">
        <v>432</v>
      </c>
      <c r="C199" s="95"/>
      <c r="D199" s="95"/>
      <c r="E199" s="95"/>
      <c r="F199" s="95"/>
      <c r="G199" s="95"/>
      <c r="H199" s="95"/>
      <c r="I199" s="77"/>
      <c r="J199" s="77"/>
      <c r="K199" s="77"/>
      <c r="L199" s="77"/>
      <c r="M199" s="77"/>
      <c r="N199" s="65"/>
    </row>
    <row r="200" spans="1:14" ht="60" customHeight="1" x14ac:dyDescent="0.3">
      <c r="A200" s="64"/>
      <c r="B200" s="144"/>
      <c r="C200" s="144"/>
      <c r="D200" s="144"/>
      <c r="E200" s="144"/>
      <c r="F200" s="144"/>
      <c r="G200" s="144"/>
      <c r="H200" s="144"/>
      <c r="I200" s="77"/>
      <c r="J200" s="77"/>
      <c r="K200" s="77"/>
      <c r="L200" s="77"/>
      <c r="M200" s="77"/>
      <c r="N200" s="65"/>
    </row>
    <row r="201" spans="1:14" ht="10" customHeight="1" x14ac:dyDescent="0.3">
      <c r="A201" s="64"/>
      <c r="B201" s="77"/>
      <c r="C201" s="77"/>
      <c r="D201" s="77"/>
      <c r="E201" s="77"/>
      <c r="F201" s="77"/>
      <c r="G201" s="77"/>
      <c r="H201" s="77"/>
      <c r="I201" s="77"/>
      <c r="J201" s="77"/>
      <c r="K201" s="77"/>
      <c r="L201" s="77"/>
      <c r="M201" s="77"/>
      <c r="N201" s="65"/>
    </row>
    <row r="202" spans="1:14" ht="20" customHeight="1" x14ac:dyDescent="0.3">
      <c r="A202" s="64"/>
      <c r="B202" s="180" t="s">
        <v>433</v>
      </c>
      <c r="C202" s="77"/>
      <c r="D202" s="77"/>
      <c r="E202" s="77"/>
      <c r="F202" s="77"/>
      <c r="G202" s="77"/>
      <c r="H202" s="77"/>
      <c r="I202" s="77"/>
      <c r="J202" s="77"/>
      <c r="K202" s="77"/>
      <c r="L202" s="77"/>
      <c r="M202" s="77"/>
      <c r="N202" s="65"/>
    </row>
    <row r="203" spans="1:14" ht="20" customHeight="1" x14ac:dyDescent="0.3">
      <c r="A203" s="64"/>
      <c r="B203" s="95" t="s">
        <v>434</v>
      </c>
      <c r="C203" s="95"/>
      <c r="D203" s="95"/>
      <c r="E203" s="95"/>
      <c r="F203" s="95"/>
      <c r="G203" s="95"/>
      <c r="H203" s="95"/>
      <c r="I203" s="77"/>
      <c r="J203" s="77"/>
      <c r="K203" s="77"/>
      <c r="L203" s="77"/>
      <c r="M203" s="77"/>
      <c r="N203" s="65"/>
    </row>
    <row r="204" spans="1:14" ht="60" customHeight="1" x14ac:dyDescent="0.3">
      <c r="A204" s="64"/>
      <c r="B204" s="144"/>
      <c r="C204" s="144"/>
      <c r="D204" s="144"/>
      <c r="E204" s="144"/>
      <c r="F204" s="144"/>
      <c r="G204" s="144"/>
      <c r="H204" s="144"/>
      <c r="I204" s="77"/>
      <c r="J204" s="77"/>
      <c r="K204" s="77"/>
      <c r="L204" s="77"/>
      <c r="M204" s="77"/>
      <c r="N204" s="65"/>
    </row>
    <row r="205" spans="1:14" ht="10" customHeight="1" x14ac:dyDescent="0.3">
      <c r="A205" s="64"/>
      <c r="B205" s="77"/>
      <c r="C205" s="77"/>
      <c r="D205" s="77"/>
      <c r="E205" s="77"/>
      <c r="F205" s="77"/>
      <c r="G205" s="77"/>
      <c r="H205" s="77"/>
      <c r="I205" s="77"/>
      <c r="J205" s="77"/>
      <c r="K205" s="77"/>
      <c r="L205" s="77"/>
      <c r="M205" s="77"/>
      <c r="N205" s="65"/>
    </row>
    <row r="206" spans="1:14" ht="20" customHeight="1" x14ac:dyDescent="0.3">
      <c r="A206" s="64"/>
      <c r="B206" s="179" t="s">
        <v>431</v>
      </c>
      <c r="C206" s="77"/>
      <c r="D206" s="77"/>
      <c r="E206" s="77"/>
      <c r="F206" s="77"/>
      <c r="G206" s="77"/>
      <c r="H206" s="77"/>
      <c r="I206" s="77"/>
      <c r="J206" s="77"/>
      <c r="K206" s="77"/>
      <c r="L206" s="77"/>
      <c r="M206" s="77"/>
      <c r="N206" s="65"/>
    </row>
    <row r="207" spans="1:14" ht="20" customHeight="1" x14ac:dyDescent="0.3">
      <c r="A207" s="64"/>
      <c r="B207" s="95" t="s">
        <v>435</v>
      </c>
      <c r="C207" s="95"/>
      <c r="D207" s="95"/>
      <c r="E207" s="95"/>
      <c r="F207" s="95"/>
      <c r="G207" s="95"/>
      <c r="H207" s="95"/>
      <c r="I207" s="77"/>
      <c r="J207" s="77"/>
      <c r="K207" s="77"/>
      <c r="L207" s="77"/>
      <c r="M207" s="77"/>
      <c r="N207" s="65"/>
    </row>
    <row r="208" spans="1:14" ht="60" customHeight="1" x14ac:dyDescent="0.3">
      <c r="A208" s="64"/>
      <c r="B208" s="144"/>
      <c r="C208" s="144"/>
      <c r="D208" s="144"/>
      <c r="E208" s="144"/>
      <c r="F208" s="144"/>
      <c r="G208" s="144"/>
      <c r="H208" s="144"/>
      <c r="I208" s="77"/>
      <c r="J208" s="77"/>
      <c r="K208" s="77"/>
      <c r="L208" s="77"/>
      <c r="M208" s="77"/>
      <c r="N208" s="65"/>
    </row>
    <row r="209" spans="1:64" ht="10" customHeight="1" x14ac:dyDescent="0.3">
      <c r="A209" s="64"/>
      <c r="B209" s="77"/>
      <c r="C209" s="77"/>
      <c r="D209" s="77"/>
      <c r="E209" s="77"/>
      <c r="F209" s="77"/>
      <c r="G209" s="77"/>
      <c r="H209" s="77"/>
      <c r="I209" s="77"/>
      <c r="J209" s="77"/>
      <c r="K209" s="77"/>
      <c r="L209" s="77"/>
      <c r="M209" s="77"/>
      <c r="N209" s="65"/>
    </row>
    <row r="210" spans="1:64" ht="45" customHeight="1" x14ac:dyDescent="0.3">
      <c r="A210" s="193" t="s">
        <v>1</v>
      </c>
      <c r="B210" s="128"/>
      <c r="C210" s="128"/>
      <c r="D210" s="128"/>
      <c r="E210" s="128"/>
      <c r="F210" s="128"/>
      <c r="G210" s="128"/>
      <c r="H210" s="129"/>
      <c r="I210" s="130"/>
      <c r="J210" s="130"/>
      <c r="K210" s="130"/>
      <c r="L210" s="130"/>
      <c r="M210" s="131"/>
      <c r="N210" s="191" t="s">
        <v>2</v>
      </c>
    </row>
    <row r="211" spans="1:64" ht="10.25" customHeight="1" x14ac:dyDescent="0.3">
      <c r="A211" s="64"/>
      <c r="B211" s="81"/>
      <c r="C211" s="81"/>
      <c r="D211" s="81"/>
      <c r="E211" s="81"/>
      <c r="F211" s="81"/>
      <c r="G211" s="81"/>
      <c r="H211" s="82"/>
      <c r="I211" s="81"/>
      <c r="J211" s="81"/>
      <c r="K211" s="81"/>
      <c r="L211" s="81"/>
      <c r="M211" s="81"/>
      <c r="N211" s="65"/>
    </row>
    <row r="212" spans="1:64" ht="60" customHeight="1" x14ac:dyDescent="0.45">
      <c r="A212" s="64"/>
      <c r="B212" s="173" t="s">
        <v>475</v>
      </c>
      <c r="C212" s="173"/>
      <c r="D212" s="173"/>
      <c r="E212" s="173"/>
      <c r="F212" s="173"/>
      <c r="G212" s="173"/>
      <c r="H212" s="173"/>
      <c r="I212" s="173"/>
      <c r="J212" s="173"/>
      <c r="K212" s="173"/>
      <c r="L212" s="173"/>
      <c r="M212" s="173"/>
      <c r="N212" s="65"/>
      <c r="BB212" s="12"/>
      <c r="BE212" s="13"/>
    </row>
    <row r="213" spans="1:64" ht="20" customHeight="1" x14ac:dyDescent="0.3">
      <c r="A213" s="64"/>
      <c r="B213" s="83" t="s">
        <v>476</v>
      </c>
      <c r="C213" s="84"/>
      <c r="D213" s="84"/>
      <c r="E213" s="84"/>
      <c r="F213" s="84"/>
      <c r="G213" s="84"/>
      <c r="H213" s="85"/>
      <c r="I213" s="85"/>
      <c r="J213" s="85"/>
      <c r="K213" s="85"/>
      <c r="L213" s="85"/>
      <c r="M213" s="85"/>
      <c r="N213" s="65"/>
    </row>
    <row r="214" spans="1:64" ht="20" customHeight="1" x14ac:dyDescent="0.3">
      <c r="A214" s="64"/>
      <c r="B214" s="84"/>
      <c r="C214" s="84"/>
      <c r="D214" s="84"/>
      <c r="E214" s="84"/>
      <c r="F214" s="84"/>
      <c r="G214" s="84"/>
      <c r="H214" s="85"/>
      <c r="I214" s="85"/>
      <c r="J214" s="85"/>
      <c r="K214" s="85"/>
      <c r="L214" s="85"/>
      <c r="M214" s="85"/>
      <c r="N214" s="65"/>
      <c r="BB214" s="14"/>
      <c r="BJ214" s="14"/>
      <c r="BK214" s="14"/>
      <c r="BL214" s="14"/>
    </row>
    <row r="215" spans="1:64" ht="20" customHeight="1" x14ac:dyDescent="0.3">
      <c r="A215" s="64"/>
      <c r="B215" s="84"/>
      <c r="C215" s="84"/>
      <c r="D215" s="84"/>
      <c r="E215" s="84"/>
      <c r="F215" s="84"/>
      <c r="G215" s="84"/>
      <c r="H215" s="85"/>
      <c r="I215" s="85"/>
      <c r="J215" s="85"/>
      <c r="K215" s="85"/>
      <c r="L215" s="85"/>
      <c r="M215" s="85"/>
      <c r="N215" s="65"/>
      <c r="BB215" s="14"/>
      <c r="BJ215" s="14"/>
      <c r="BK215" s="14"/>
      <c r="BL215" s="14"/>
    </row>
    <row r="216" spans="1:64" ht="20" customHeight="1" x14ac:dyDescent="0.3">
      <c r="A216" s="64"/>
      <c r="B216" s="84"/>
      <c r="C216" s="84"/>
      <c r="D216" s="84"/>
      <c r="E216" s="84"/>
      <c r="F216" s="84"/>
      <c r="G216" s="84"/>
      <c r="H216" s="85"/>
      <c r="I216" s="85"/>
      <c r="J216" s="85"/>
      <c r="K216" s="85"/>
      <c r="L216" s="85"/>
      <c r="M216" s="85"/>
      <c r="N216" s="65"/>
    </row>
    <row r="217" spans="1:64" ht="20" customHeight="1" x14ac:dyDescent="0.3">
      <c r="A217" s="64"/>
      <c r="B217" s="84"/>
      <c r="C217" s="84"/>
      <c r="D217" s="84"/>
      <c r="E217" s="84"/>
      <c r="F217" s="84"/>
      <c r="G217" s="84"/>
      <c r="H217" s="85"/>
      <c r="I217" s="85"/>
      <c r="J217" s="85"/>
      <c r="K217" s="85"/>
      <c r="L217" s="85"/>
      <c r="M217" s="85"/>
      <c r="N217" s="65"/>
      <c r="BB217" s="13"/>
    </row>
    <row r="218" spans="1:64" ht="20" customHeight="1" x14ac:dyDescent="0.3">
      <c r="A218" s="64"/>
      <c r="B218" s="84"/>
      <c r="C218" s="84"/>
      <c r="D218" s="84"/>
      <c r="E218" s="84"/>
      <c r="F218" s="84"/>
      <c r="G218" s="84"/>
      <c r="H218" s="85"/>
      <c r="I218" s="85"/>
      <c r="J218" s="85"/>
      <c r="K218" s="85"/>
      <c r="L218" s="85"/>
      <c r="M218" s="85"/>
      <c r="N218" s="65"/>
      <c r="BB218" s="13"/>
    </row>
    <row r="219" spans="1:64" ht="20" customHeight="1" x14ac:dyDescent="0.3">
      <c r="A219" s="64"/>
      <c r="B219" s="84"/>
      <c r="C219" s="84"/>
      <c r="D219" s="84"/>
      <c r="E219" s="84"/>
      <c r="F219" s="84"/>
      <c r="G219" s="84"/>
      <c r="H219" s="85"/>
      <c r="I219" s="85"/>
      <c r="J219" s="85"/>
      <c r="K219" s="85"/>
      <c r="L219" s="85"/>
      <c r="M219" s="85"/>
      <c r="N219" s="65"/>
      <c r="BB219" s="13"/>
    </row>
    <row r="220" spans="1:64" ht="18" customHeight="1" x14ac:dyDescent="0.3">
      <c r="A220" s="64"/>
      <c r="B220" s="84"/>
      <c r="C220" s="84"/>
      <c r="D220" s="84"/>
      <c r="E220" s="84"/>
      <c r="F220" s="84"/>
      <c r="G220" s="84"/>
      <c r="H220" s="85"/>
      <c r="I220" s="85"/>
      <c r="J220" s="85"/>
      <c r="K220" s="85"/>
      <c r="L220" s="85"/>
      <c r="M220" s="85"/>
      <c r="N220" s="65"/>
      <c r="BB220" s="13"/>
    </row>
    <row r="221" spans="1:64" ht="18" customHeight="1" x14ac:dyDescent="0.3">
      <c r="A221" s="64"/>
      <c r="B221" s="84"/>
      <c r="C221" s="84"/>
      <c r="D221" s="84"/>
      <c r="E221" s="84"/>
      <c r="F221" s="84"/>
      <c r="G221" s="84"/>
      <c r="H221" s="85"/>
      <c r="I221" s="85"/>
      <c r="J221" s="85"/>
      <c r="K221" s="85"/>
      <c r="L221" s="85"/>
      <c r="M221" s="85"/>
      <c r="N221" s="65"/>
      <c r="BB221" s="13"/>
    </row>
    <row r="222" spans="1:64" ht="18" customHeight="1" x14ac:dyDescent="0.3">
      <c r="A222" s="64"/>
      <c r="B222" s="84"/>
      <c r="C222" s="84"/>
      <c r="D222" s="84"/>
      <c r="E222" s="84"/>
      <c r="F222" s="84"/>
      <c r="G222" s="84"/>
      <c r="H222" s="85"/>
      <c r="I222" s="85"/>
      <c r="J222" s="85"/>
      <c r="K222" s="85"/>
      <c r="L222" s="85"/>
      <c r="M222" s="175" t="s">
        <v>478</v>
      </c>
      <c r="N222" s="175"/>
      <c r="BB222" s="13"/>
    </row>
    <row r="223" spans="1:64" ht="18" customHeight="1" x14ac:dyDescent="0.3">
      <c r="A223" s="64"/>
      <c r="B223" s="84"/>
      <c r="C223" s="84"/>
      <c r="D223" s="84"/>
      <c r="E223" s="84"/>
      <c r="F223" s="84"/>
      <c r="G223" s="84"/>
      <c r="H223" s="85"/>
      <c r="I223" s="85"/>
      <c r="J223" s="85"/>
      <c r="K223" s="85"/>
      <c r="L223" s="85"/>
      <c r="M223" s="85"/>
      <c r="N223" s="65"/>
      <c r="BB223" s="13"/>
    </row>
    <row r="224" spans="1:64" ht="18" customHeight="1" x14ac:dyDescent="0.3">
      <c r="A224" s="64"/>
      <c r="B224" s="84"/>
      <c r="C224" s="84"/>
      <c r="D224" s="84"/>
      <c r="E224" s="84"/>
      <c r="F224" s="84"/>
      <c r="G224" s="84"/>
      <c r="H224" s="85"/>
      <c r="I224" s="85"/>
      <c r="J224" s="85"/>
      <c r="K224" s="85"/>
      <c r="L224" s="85"/>
      <c r="M224" s="85"/>
      <c r="N224" s="65"/>
      <c r="BB224" s="13"/>
    </row>
    <row r="225" spans="1:54" ht="18" customHeight="1" x14ac:dyDescent="0.3">
      <c r="A225" s="64"/>
      <c r="B225" s="84"/>
      <c r="C225" s="84"/>
      <c r="D225" s="84"/>
      <c r="E225" s="84"/>
      <c r="F225" s="84"/>
      <c r="G225" s="84"/>
      <c r="H225" s="85"/>
      <c r="I225" s="85"/>
      <c r="J225" s="85"/>
      <c r="K225" s="85"/>
      <c r="L225" s="85"/>
      <c r="M225" s="85"/>
      <c r="N225" s="65"/>
      <c r="BB225" s="13"/>
    </row>
    <row r="226" spans="1:54" ht="30" customHeight="1" x14ac:dyDescent="0.3">
      <c r="A226" s="64"/>
      <c r="B226" s="84"/>
      <c r="C226" s="84"/>
      <c r="D226" s="84"/>
      <c r="E226" s="84"/>
      <c r="F226" s="84"/>
      <c r="G226" s="84"/>
      <c r="H226" s="85"/>
      <c r="I226" s="85"/>
      <c r="J226" s="85"/>
      <c r="K226" s="85"/>
      <c r="L226" s="85"/>
      <c r="M226" s="85"/>
      <c r="N226" s="65"/>
      <c r="BB226" s="13"/>
    </row>
    <row r="227" spans="1:54" ht="20" customHeight="1" x14ac:dyDescent="0.3">
      <c r="A227" s="64"/>
      <c r="B227" s="84"/>
      <c r="C227" s="84"/>
      <c r="D227" s="84"/>
      <c r="E227" s="84"/>
      <c r="F227" s="84"/>
      <c r="G227" s="84"/>
      <c r="H227" s="85"/>
      <c r="I227" s="85"/>
      <c r="J227" s="85"/>
      <c r="K227" s="85"/>
      <c r="L227" s="85"/>
      <c r="M227" s="85"/>
      <c r="N227" s="65"/>
      <c r="BB227" s="13"/>
    </row>
    <row r="228" spans="1:54" ht="20" customHeight="1" x14ac:dyDescent="0.3">
      <c r="A228" s="64"/>
      <c r="B228" s="84"/>
      <c r="C228" s="84"/>
      <c r="D228" s="84"/>
      <c r="E228" s="84"/>
      <c r="F228" s="84"/>
      <c r="G228" s="84"/>
      <c r="H228" s="85"/>
      <c r="I228" s="85"/>
      <c r="J228" s="85"/>
      <c r="K228" s="85"/>
      <c r="L228" s="85"/>
      <c r="M228" s="85"/>
      <c r="N228" s="65"/>
      <c r="BB228" s="13"/>
    </row>
    <row r="229" spans="1:54" ht="20" customHeight="1" x14ac:dyDescent="0.3">
      <c r="A229" s="64"/>
      <c r="B229" s="84"/>
      <c r="C229" s="84"/>
      <c r="D229" s="84"/>
      <c r="E229" s="84"/>
      <c r="F229" s="84"/>
      <c r="G229" s="84"/>
      <c r="H229" s="85"/>
      <c r="I229" s="85"/>
      <c r="J229" s="85"/>
      <c r="K229" s="85"/>
      <c r="L229" s="85"/>
      <c r="M229" s="85"/>
      <c r="N229" s="65"/>
      <c r="BB229" s="13"/>
    </row>
    <row r="230" spans="1:54" ht="20" customHeight="1" x14ac:dyDescent="0.3">
      <c r="A230" s="64"/>
      <c r="B230" s="84"/>
      <c r="C230" s="86"/>
      <c r="D230" s="84"/>
      <c r="E230" s="84"/>
      <c r="F230" s="84"/>
      <c r="G230" s="84"/>
      <c r="H230" s="85"/>
      <c r="I230" s="85"/>
      <c r="J230" s="85"/>
      <c r="K230" s="85"/>
      <c r="L230" s="85"/>
      <c r="M230" s="85"/>
      <c r="N230" s="65"/>
      <c r="BB230" s="13"/>
    </row>
    <row r="231" spans="1:54" ht="20" customHeight="1" x14ac:dyDescent="0.3">
      <c r="A231" s="64"/>
      <c r="B231" s="84"/>
      <c r="C231" s="84"/>
      <c r="D231" s="84"/>
      <c r="E231" s="84"/>
      <c r="F231" s="84"/>
      <c r="G231" s="84"/>
      <c r="H231" s="85"/>
      <c r="I231" s="85"/>
      <c r="J231" s="85"/>
      <c r="K231" s="85"/>
      <c r="L231" s="85"/>
      <c r="M231" s="85"/>
      <c r="N231" s="65"/>
      <c r="BB231" s="13"/>
    </row>
    <row r="232" spans="1:54" ht="20" customHeight="1" x14ac:dyDescent="0.3">
      <c r="A232" s="64"/>
      <c r="B232" s="84"/>
      <c r="C232" s="86"/>
      <c r="D232" s="84"/>
      <c r="E232" s="84"/>
      <c r="F232" s="84"/>
      <c r="G232" s="84"/>
      <c r="H232" s="85"/>
      <c r="I232" s="85"/>
      <c r="J232" s="85"/>
      <c r="K232" s="85"/>
      <c r="L232" s="85"/>
      <c r="M232" s="85"/>
      <c r="N232" s="65"/>
      <c r="BB232" s="13"/>
    </row>
    <row r="233" spans="1:54" ht="20" customHeight="1" x14ac:dyDescent="0.3">
      <c r="A233" s="64"/>
      <c r="B233" s="84"/>
      <c r="C233" s="84"/>
      <c r="D233" s="84"/>
      <c r="E233" s="84"/>
      <c r="F233" s="84"/>
      <c r="G233" s="84"/>
      <c r="H233" s="85"/>
      <c r="I233" s="85"/>
      <c r="J233" s="85"/>
      <c r="K233" s="85"/>
      <c r="L233" s="85"/>
      <c r="M233" s="85"/>
      <c r="N233" s="65"/>
      <c r="BB233" s="13"/>
    </row>
    <row r="234" spans="1:54" ht="10" customHeight="1" x14ac:dyDescent="0.3">
      <c r="A234" s="64"/>
      <c r="B234" s="83"/>
      <c r="C234" s="84"/>
      <c r="D234" s="84"/>
      <c r="E234" s="84"/>
      <c r="F234" s="84"/>
      <c r="G234" s="84"/>
      <c r="H234" s="85"/>
      <c r="I234" s="85"/>
      <c r="J234" s="85"/>
      <c r="K234" s="85"/>
      <c r="L234" s="85"/>
      <c r="M234" s="85"/>
      <c r="N234" s="65"/>
      <c r="BB234" s="13"/>
    </row>
    <row r="235" spans="1:54" ht="20" customHeight="1" x14ac:dyDescent="0.3">
      <c r="A235" s="64"/>
      <c r="B235" s="83" t="s">
        <v>477</v>
      </c>
      <c r="C235" s="84"/>
      <c r="D235" s="84"/>
      <c r="E235" s="84"/>
      <c r="F235" s="84"/>
      <c r="G235" s="84"/>
      <c r="H235" s="85"/>
      <c r="I235" s="85"/>
      <c r="J235" s="85"/>
      <c r="K235" s="85"/>
      <c r="L235" s="85"/>
      <c r="M235" s="85"/>
      <c r="N235" s="65"/>
      <c r="BB235" s="13"/>
    </row>
    <row r="236" spans="1:54" ht="20" customHeight="1" x14ac:dyDescent="0.3">
      <c r="A236" s="64"/>
      <c r="B236" s="84"/>
      <c r="C236" s="84"/>
      <c r="D236" s="84"/>
      <c r="E236" s="84"/>
      <c r="F236" s="84"/>
      <c r="G236" s="84"/>
      <c r="H236" s="85"/>
      <c r="I236" s="85"/>
      <c r="J236" s="85"/>
      <c r="K236" s="85"/>
      <c r="L236" s="85"/>
      <c r="M236" s="85"/>
      <c r="N236" s="65"/>
      <c r="BB236" s="13"/>
    </row>
    <row r="237" spans="1:54" ht="20" customHeight="1" x14ac:dyDescent="0.3">
      <c r="A237" s="64"/>
      <c r="B237" s="84"/>
      <c r="C237" s="84"/>
      <c r="D237" s="84"/>
      <c r="E237" s="84"/>
      <c r="F237" s="84"/>
      <c r="G237" s="84"/>
      <c r="H237" s="85"/>
      <c r="I237" s="85"/>
      <c r="J237" s="85"/>
      <c r="K237" s="85"/>
      <c r="L237" s="85"/>
      <c r="M237" s="85"/>
      <c r="N237" s="65"/>
      <c r="BB237" s="13"/>
    </row>
    <row r="238" spans="1:54" ht="25" customHeight="1" x14ac:dyDescent="0.3">
      <c r="A238" s="64"/>
      <c r="B238" s="84"/>
      <c r="C238" s="86"/>
      <c r="D238" s="84"/>
      <c r="E238" s="84"/>
      <c r="F238" s="84"/>
      <c r="G238" s="84"/>
      <c r="H238" s="85"/>
      <c r="I238" s="85"/>
      <c r="J238" s="85"/>
      <c r="K238" s="85"/>
      <c r="L238" s="85"/>
      <c r="M238" s="85"/>
      <c r="N238" s="65"/>
      <c r="BB238" s="13"/>
    </row>
    <row r="239" spans="1:54" ht="20" customHeight="1" x14ac:dyDescent="0.3">
      <c r="A239" s="64"/>
      <c r="B239" s="84"/>
      <c r="C239" s="86"/>
      <c r="D239" s="84"/>
      <c r="E239" s="84"/>
      <c r="F239" s="84"/>
      <c r="G239" s="84"/>
      <c r="H239" s="85"/>
      <c r="I239" s="85"/>
      <c r="J239" s="85"/>
      <c r="K239" s="85"/>
      <c r="L239" s="85"/>
      <c r="M239" s="85"/>
      <c r="N239" s="65"/>
      <c r="BB239" s="13"/>
    </row>
    <row r="240" spans="1:54" ht="20" customHeight="1" x14ac:dyDescent="0.3">
      <c r="A240" s="64"/>
      <c r="B240" s="174"/>
      <c r="C240" s="174"/>
      <c r="D240" s="174"/>
      <c r="E240" s="174"/>
      <c r="F240" s="174"/>
      <c r="G240" s="174"/>
      <c r="H240" s="174"/>
      <c r="I240" s="174"/>
      <c r="J240" s="174"/>
      <c r="K240" s="174"/>
      <c r="L240" s="174"/>
      <c r="M240" s="174"/>
      <c r="N240" s="65"/>
      <c r="BB240" s="13"/>
    </row>
    <row r="241" spans="1:54" ht="10" customHeight="1" x14ac:dyDescent="0.3">
      <c r="A241" s="87"/>
      <c r="B241" s="88"/>
      <c r="C241" s="88"/>
      <c r="D241" s="88"/>
      <c r="E241" s="88"/>
      <c r="F241" s="88"/>
      <c r="G241" s="88"/>
      <c r="H241" s="89"/>
      <c r="I241" s="89"/>
      <c r="J241" s="89"/>
      <c r="K241" s="89"/>
      <c r="L241" s="89"/>
      <c r="M241" s="89"/>
      <c r="N241" s="90"/>
      <c r="BB241" s="13"/>
    </row>
    <row r="586" ht="12.5" customHeight="1" x14ac:dyDescent="0.3"/>
    <row r="601" spans="2:123" s="17" customFormat="1" ht="13.5" hidden="1" thickTop="1" x14ac:dyDescent="0.3">
      <c r="B601" s="19"/>
      <c r="C601" s="19"/>
      <c r="D601" s="19"/>
      <c r="E601" s="19"/>
      <c r="F601" s="19"/>
      <c r="G601" s="19"/>
      <c r="H601" s="20"/>
      <c r="I601" s="19"/>
      <c r="J601" s="19"/>
      <c r="K601" s="19"/>
      <c r="L601" s="19"/>
      <c r="M601" s="19"/>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row>
    <row r="602" spans="2:123" s="17" customFormat="1" hidden="1" x14ac:dyDescent="0.3">
      <c r="B602" s="1"/>
      <c r="C602" s="1"/>
      <c r="D602" s="1"/>
      <c r="E602" s="1"/>
      <c r="F602" s="1"/>
      <c r="G602" s="1"/>
      <c r="H602" s="18"/>
      <c r="I602" s="1"/>
      <c r="J602" s="1"/>
      <c r="K602" s="1"/>
      <c r="L602" s="1"/>
      <c r="M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row>
    <row r="603" spans="2:123" hidden="1" x14ac:dyDescent="0.3"/>
    <row r="604" spans="2:123" ht="44" hidden="1" x14ac:dyDescent="0.8">
      <c r="B604" s="182" t="s">
        <v>392</v>
      </c>
      <c r="C604" s="183"/>
      <c r="D604" s="183"/>
      <c r="E604" s="183"/>
      <c r="F604" s="183"/>
      <c r="G604" s="183"/>
      <c r="H604" s="184"/>
      <c r="I604" s="183"/>
    </row>
    <row r="605" spans="2:123" hidden="1" x14ac:dyDescent="0.3"/>
    <row r="606" spans="2:123" hidden="1" x14ac:dyDescent="0.3"/>
    <row r="607" spans="2:123" hidden="1" x14ac:dyDescent="0.3"/>
    <row r="608" spans="2:123" hidden="1" x14ac:dyDescent="0.3"/>
    <row r="609" spans="2:17" ht="15.5" hidden="1" x14ac:dyDescent="0.35">
      <c r="B609" s="1">
        <v>1</v>
      </c>
      <c r="C609" s="26" t="s">
        <v>493</v>
      </c>
      <c r="Q609" s="86" t="s">
        <v>429</v>
      </c>
    </row>
    <row r="610" spans="2:17" ht="15" hidden="1" x14ac:dyDescent="0.3">
      <c r="C610" s="1" t="s">
        <v>503</v>
      </c>
      <c r="Q610" s="84"/>
    </row>
    <row r="611" spans="2:17" ht="15.5" hidden="1" x14ac:dyDescent="0.35">
      <c r="B611" s="1">
        <v>2</v>
      </c>
      <c r="C611" s="26" t="s">
        <v>283</v>
      </c>
      <c r="Q611" s="86" t="s">
        <v>430</v>
      </c>
    </row>
    <row r="612" spans="2:17" hidden="1" x14ac:dyDescent="0.3">
      <c r="C612" s="1" t="s">
        <v>504</v>
      </c>
    </row>
    <row r="613" spans="2:17" ht="15.5" hidden="1" x14ac:dyDescent="0.35">
      <c r="B613" s="1">
        <v>3</v>
      </c>
      <c r="C613" s="26" t="s">
        <v>495</v>
      </c>
    </row>
    <row r="614" spans="2:17" hidden="1" x14ac:dyDescent="0.3">
      <c r="C614" s="1" t="s">
        <v>506</v>
      </c>
    </row>
    <row r="615" spans="2:17" ht="15.5" hidden="1" x14ac:dyDescent="0.35">
      <c r="B615" s="1">
        <v>4</v>
      </c>
      <c r="C615" s="26" t="s">
        <v>496</v>
      </c>
    </row>
    <row r="616" spans="2:17" hidden="1" x14ac:dyDescent="0.3">
      <c r="C616" s="1" t="s">
        <v>497</v>
      </c>
    </row>
    <row r="617" spans="2:17" ht="15.5" hidden="1" x14ac:dyDescent="0.35">
      <c r="B617" s="1">
        <v>5</v>
      </c>
      <c r="C617" s="26" t="s">
        <v>498</v>
      </c>
    </row>
    <row r="618" spans="2:17" hidden="1" x14ac:dyDescent="0.3">
      <c r="C618" s="1" t="s">
        <v>505</v>
      </c>
    </row>
    <row r="619" spans="2:17" ht="15.5" hidden="1" x14ac:dyDescent="0.35">
      <c r="B619" s="1">
        <v>6</v>
      </c>
      <c r="C619" s="26" t="s">
        <v>499</v>
      </c>
    </row>
    <row r="620" spans="2:17" hidden="1" x14ac:dyDescent="0.3">
      <c r="C620" s="1" t="s">
        <v>500</v>
      </c>
    </row>
    <row r="621" spans="2:17" ht="15.5" hidden="1" x14ac:dyDescent="0.35">
      <c r="B621" s="1">
        <v>7</v>
      </c>
      <c r="C621" s="26" t="s">
        <v>501</v>
      </c>
    </row>
    <row r="622" spans="2:17" hidden="1" x14ac:dyDescent="0.3">
      <c r="C622" s="1" t="s">
        <v>502</v>
      </c>
    </row>
    <row r="623" spans="2:17" hidden="1" x14ac:dyDescent="0.3"/>
    <row r="624" spans="2:17" hidden="1" x14ac:dyDescent="0.3"/>
    <row r="625" hidden="1" x14ac:dyDescent="0.3"/>
    <row r="626" hidden="1" x14ac:dyDescent="0.3"/>
    <row r="627" hidden="1" x14ac:dyDescent="0.3"/>
    <row r="628" hidden="1" x14ac:dyDescent="0.3"/>
    <row r="629" hidden="1" x14ac:dyDescent="0.3"/>
    <row r="630" hidden="1" x14ac:dyDescent="0.3"/>
    <row r="631" hidden="1" x14ac:dyDescent="0.3"/>
    <row r="632" hidden="1" x14ac:dyDescent="0.3"/>
    <row r="633" hidden="1" x14ac:dyDescent="0.3"/>
    <row r="634" hidden="1" x14ac:dyDescent="0.3"/>
    <row r="635" hidden="1" x14ac:dyDescent="0.3"/>
    <row r="636" hidden="1" x14ac:dyDescent="0.3"/>
    <row r="637" hidden="1" x14ac:dyDescent="0.3"/>
    <row r="638" hidden="1" x14ac:dyDescent="0.3"/>
    <row r="639" hidden="1" x14ac:dyDescent="0.3"/>
    <row r="640" hidden="1" x14ac:dyDescent="0.3"/>
    <row r="641" hidden="1" x14ac:dyDescent="0.3"/>
    <row r="642" hidden="1" x14ac:dyDescent="0.3"/>
    <row r="643" hidden="1" x14ac:dyDescent="0.3"/>
    <row r="644" hidden="1" x14ac:dyDescent="0.3"/>
    <row r="645" hidden="1" x14ac:dyDescent="0.3"/>
    <row r="646" hidden="1" x14ac:dyDescent="0.3"/>
    <row r="647" hidden="1" x14ac:dyDescent="0.3"/>
    <row r="648" hidden="1" x14ac:dyDescent="0.3"/>
    <row r="649" hidden="1" x14ac:dyDescent="0.3"/>
    <row r="650" hidden="1" x14ac:dyDescent="0.3"/>
    <row r="651" hidden="1" x14ac:dyDescent="0.3"/>
    <row r="652" hidden="1" x14ac:dyDescent="0.3"/>
    <row r="653" hidden="1" x14ac:dyDescent="0.3"/>
    <row r="654" hidden="1" x14ac:dyDescent="0.3"/>
    <row r="655" hidden="1" x14ac:dyDescent="0.3"/>
    <row r="656" hidden="1" x14ac:dyDescent="0.3"/>
    <row r="657" spans="2:36" hidden="1" x14ac:dyDescent="0.3"/>
    <row r="658" spans="2:36" hidden="1" x14ac:dyDescent="0.3"/>
    <row r="659" spans="2:36" hidden="1" x14ac:dyDescent="0.3"/>
    <row r="660" spans="2:36" hidden="1" x14ac:dyDescent="0.3"/>
    <row r="661" spans="2:36" hidden="1" x14ac:dyDescent="0.3"/>
    <row r="662" spans="2:36" hidden="1" x14ac:dyDescent="0.3"/>
    <row r="663" spans="2:36" hidden="1" x14ac:dyDescent="0.3"/>
    <row r="664" spans="2:36" hidden="1" x14ac:dyDescent="0.3"/>
    <row r="665" spans="2:36" hidden="1" x14ac:dyDescent="0.3"/>
    <row r="666" spans="2:36" hidden="1" x14ac:dyDescent="0.3"/>
    <row r="667" spans="2:36" hidden="1" x14ac:dyDescent="0.3"/>
    <row r="668" spans="2:36" hidden="1" x14ac:dyDescent="0.3"/>
    <row r="669" spans="2:36" ht="15.5" hidden="1" x14ac:dyDescent="0.35">
      <c r="B669" s="26" t="s">
        <v>157</v>
      </c>
    </row>
    <row r="670" spans="2:36" hidden="1" x14ac:dyDescent="0.3"/>
    <row r="671" spans="2:36" hidden="1" x14ac:dyDescent="0.3">
      <c r="C671" s="27" t="s">
        <v>151</v>
      </c>
      <c r="D671" s="27"/>
      <c r="E671" s="27"/>
      <c r="F671" s="27" t="s">
        <v>152</v>
      </c>
      <c r="G671" s="27"/>
      <c r="H671" s="27"/>
      <c r="I671" s="27" t="s">
        <v>305</v>
      </c>
      <c r="J671" s="27"/>
      <c r="K671" s="27"/>
      <c r="L671" s="27" t="s">
        <v>153</v>
      </c>
      <c r="M671" s="27"/>
      <c r="N671" s="28"/>
      <c r="O671" s="27"/>
      <c r="P671" s="27" t="s">
        <v>156</v>
      </c>
      <c r="Q671" s="27"/>
      <c r="R671" s="27"/>
      <c r="S671" s="27" t="s">
        <v>155</v>
      </c>
      <c r="T671" s="27"/>
      <c r="U671" s="27"/>
      <c r="V671" s="27"/>
      <c r="W671" s="27"/>
      <c r="X671" s="27"/>
      <c r="Y671" s="27"/>
      <c r="Z671" s="27"/>
      <c r="AA671" s="27"/>
      <c r="AB671" s="27"/>
      <c r="AC671" s="27"/>
      <c r="AD671" s="27"/>
      <c r="AE671" s="27"/>
      <c r="AF671" s="27"/>
      <c r="AG671" s="27"/>
      <c r="AH671" s="27"/>
      <c r="AI671" s="27"/>
      <c r="AJ671" s="27"/>
    </row>
    <row r="672" spans="2:36" hidden="1" x14ac:dyDescent="0.3">
      <c r="C672" s="23" t="s">
        <v>287</v>
      </c>
      <c r="D672" s="23"/>
      <c r="F672" s="23" t="s">
        <v>341</v>
      </c>
      <c r="H672" s="1"/>
      <c r="I672" s="23" t="s">
        <v>154</v>
      </c>
      <c r="L672" s="23" t="s">
        <v>154</v>
      </c>
      <c r="P672" s="23" t="s">
        <v>154</v>
      </c>
      <c r="S672" s="23" t="s">
        <v>154</v>
      </c>
    </row>
    <row r="673" spans="2:22" hidden="1" x14ac:dyDescent="0.3">
      <c r="B673" s="38">
        <f>1/6</f>
        <v>0.16666666666666666</v>
      </c>
      <c r="C673" s="23" t="s">
        <v>340</v>
      </c>
      <c r="D673" s="37">
        <f>$B673</f>
        <v>0.16666666666666666</v>
      </c>
      <c r="F673" s="23" t="s">
        <v>286</v>
      </c>
      <c r="G673" s="37">
        <f>$B673</f>
        <v>0.16666666666666666</v>
      </c>
      <c r="H673" s="1"/>
      <c r="I673" s="23" t="s">
        <v>286</v>
      </c>
      <c r="J673" s="37">
        <f>$B673</f>
        <v>0.16666666666666666</v>
      </c>
      <c r="L673" s="23" t="s">
        <v>286</v>
      </c>
      <c r="M673" s="37">
        <f>$B673</f>
        <v>0.16666666666666666</v>
      </c>
      <c r="P673" s="23" t="s">
        <v>286</v>
      </c>
      <c r="Q673" s="37">
        <f>$B673</f>
        <v>0.16666666666666666</v>
      </c>
      <c r="S673" s="23" t="s">
        <v>286</v>
      </c>
      <c r="T673" s="37">
        <f>$B673</f>
        <v>0.16666666666666666</v>
      </c>
    </row>
    <row r="674" spans="2:22" hidden="1" x14ac:dyDescent="0.3">
      <c r="B674" s="36">
        <f t="shared" ref="B674:B677" si="7">B675+1</f>
        <v>6</v>
      </c>
      <c r="C674" s="18" t="s">
        <v>336</v>
      </c>
      <c r="D674" s="39">
        <f>ROUNDDOWN(D$673*$B674,2)</f>
        <v>1</v>
      </c>
      <c r="E674" s="18"/>
      <c r="F674" s="18" t="s">
        <v>330</v>
      </c>
      <c r="G674" s="39">
        <f>ROUNDDOWN(G$673*$B674,2)</f>
        <v>1</v>
      </c>
      <c r="I674" s="18" t="s">
        <v>324</v>
      </c>
      <c r="J674" s="39">
        <f>ROUNDDOWN(J$673*$B674,2)</f>
        <v>1</v>
      </c>
      <c r="K674" s="18"/>
      <c r="L674" s="18" t="s">
        <v>318</v>
      </c>
      <c r="M674" s="39">
        <f>ROUNDDOWN(M$673*$B674,2)</f>
        <v>1</v>
      </c>
      <c r="N674" s="18"/>
      <c r="P674" s="18" t="s">
        <v>312</v>
      </c>
      <c r="Q674" s="39">
        <f>ROUNDDOWN(Q$673*$B674,2)</f>
        <v>1</v>
      </c>
      <c r="S674" s="18" t="s">
        <v>306</v>
      </c>
      <c r="T674" s="39">
        <f>ROUNDDOWN(T$673*$B674,2)</f>
        <v>1</v>
      </c>
    </row>
    <row r="675" spans="2:22" hidden="1" x14ac:dyDescent="0.3">
      <c r="B675" s="36">
        <f t="shared" si="7"/>
        <v>5</v>
      </c>
      <c r="C675" s="18" t="s">
        <v>337</v>
      </c>
      <c r="D675" s="39">
        <f t="shared" ref="D675:D679" si="8">ROUNDDOWN(D$673*$B675,2)</f>
        <v>0.83</v>
      </c>
      <c r="E675" s="18"/>
      <c r="F675" s="18" t="s">
        <v>331</v>
      </c>
      <c r="G675" s="39">
        <f t="shared" ref="G675:G679" si="9">ROUNDDOWN(G$673*$B675,2)</f>
        <v>0.83</v>
      </c>
      <c r="I675" s="18" t="s">
        <v>325</v>
      </c>
      <c r="J675" s="39">
        <f t="shared" ref="J675:J679" si="10">ROUNDDOWN(J$673*$B675,2)</f>
        <v>0.83</v>
      </c>
      <c r="K675" s="18"/>
      <c r="L675" s="18" t="s">
        <v>319</v>
      </c>
      <c r="M675" s="39">
        <f t="shared" ref="M675:M679" si="11">ROUNDDOWN(M$673*$B675,2)</f>
        <v>0.83</v>
      </c>
      <c r="N675" s="18"/>
      <c r="P675" s="18" t="s">
        <v>313</v>
      </c>
      <c r="Q675" s="39">
        <f t="shared" ref="Q675:Q679" si="12">ROUNDDOWN(Q$673*$B675,2)</f>
        <v>0.83</v>
      </c>
      <c r="S675" s="18" t="s">
        <v>307</v>
      </c>
      <c r="T675" s="39">
        <f t="shared" ref="T675:T679" si="13">ROUNDDOWN(T$673*$B675,2)</f>
        <v>0.83</v>
      </c>
    </row>
    <row r="676" spans="2:22" hidden="1" x14ac:dyDescent="0.3">
      <c r="B676" s="36">
        <f t="shared" si="7"/>
        <v>4</v>
      </c>
      <c r="C676" s="18" t="s">
        <v>338</v>
      </c>
      <c r="D676" s="39">
        <f t="shared" si="8"/>
        <v>0.66</v>
      </c>
      <c r="E676" s="18"/>
      <c r="F676" s="18" t="s">
        <v>332</v>
      </c>
      <c r="G676" s="39">
        <f t="shared" si="9"/>
        <v>0.66</v>
      </c>
      <c r="I676" s="18" t="s">
        <v>326</v>
      </c>
      <c r="J676" s="39">
        <f t="shared" si="10"/>
        <v>0.66</v>
      </c>
      <c r="K676" s="18"/>
      <c r="L676" s="18" t="s">
        <v>320</v>
      </c>
      <c r="M676" s="39">
        <f t="shared" si="11"/>
        <v>0.66</v>
      </c>
      <c r="N676" s="18"/>
      <c r="P676" s="18" t="s">
        <v>314</v>
      </c>
      <c r="Q676" s="39">
        <f t="shared" si="12"/>
        <v>0.66</v>
      </c>
      <c r="S676" s="18" t="s">
        <v>308</v>
      </c>
      <c r="T676" s="39">
        <f t="shared" si="13"/>
        <v>0.66</v>
      </c>
    </row>
    <row r="677" spans="2:22" hidden="1" x14ac:dyDescent="0.3">
      <c r="B677" s="36">
        <f t="shared" si="7"/>
        <v>3</v>
      </c>
      <c r="C677" s="18" t="s">
        <v>285</v>
      </c>
      <c r="D677" s="39">
        <f t="shared" si="8"/>
        <v>0.5</v>
      </c>
      <c r="E677" s="18"/>
      <c r="F677" s="18" t="s">
        <v>333</v>
      </c>
      <c r="G677" s="39">
        <f t="shared" si="9"/>
        <v>0.5</v>
      </c>
      <c r="I677" s="18" t="s">
        <v>327</v>
      </c>
      <c r="J677" s="39">
        <f t="shared" si="10"/>
        <v>0.5</v>
      </c>
      <c r="K677" s="18"/>
      <c r="L677" s="18" t="s">
        <v>321</v>
      </c>
      <c r="M677" s="39">
        <f t="shared" si="11"/>
        <v>0.5</v>
      </c>
      <c r="N677" s="18"/>
      <c r="P677" s="18" t="s">
        <v>315</v>
      </c>
      <c r="Q677" s="39">
        <f t="shared" si="12"/>
        <v>0.5</v>
      </c>
      <c r="S677" s="18" t="s">
        <v>309</v>
      </c>
      <c r="T677" s="39">
        <f t="shared" si="13"/>
        <v>0.5</v>
      </c>
    </row>
    <row r="678" spans="2:22" hidden="1" x14ac:dyDescent="0.3">
      <c r="B678" s="36">
        <f>B679+1</f>
        <v>2</v>
      </c>
      <c r="C678" s="18" t="s">
        <v>284</v>
      </c>
      <c r="D678" s="39">
        <f t="shared" si="8"/>
        <v>0.33</v>
      </c>
      <c r="E678" s="18"/>
      <c r="F678" s="18" t="s">
        <v>334</v>
      </c>
      <c r="G678" s="39">
        <f t="shared" si="9"/>
        <v>0.33</v>
      </c>
      <c r="I678" s="18" t="s">
        <v>328</v>
      </c>
      <c r="J678" s="39">
        <f t="shared" si="10"/>
        <v>0.33</v>
      </c>
      <c r="K678" s="18"/>
      <c r="L678" s="18" t="s">
        <v>322</v>
      </c>
      <c r="M678" s="39">
        <f t="shared" si="11"/>
        <v>0.33</v>
      </c>
      <c r="N678" s="18"/>
      <c r="P678" s="18" t="s">
        <v>316</v>
      </c>
      <c r="Q678" s="39">
        <f t="shared" si="12"/>
        <v>0.33</v>
      </c>
      <c r="S678" s="18" t="s">
        <v>310</v>
      </c>
      <c r="T678" s="39">
        <f t="shared" si="13"/>
        <v>0.33</v>
      </c>
    </row>
    <row r="679" spans="2:22" hidden="1" x14ac:dyDescent="0.3">
      <c r="B679" s="36">
        <v>1</v>
      </c>
      <c r="C679" s="18" t="s">
        <v>339</v>
      </c>
      <c r="D679" s="39">
        <f t="shared" si="8"/>
        <v>0.16</v>
      </c>
      <c r="E679" s="18"/>
      <c r="F679" s="18" t="s">
        <v>335</v>
      </c>
      <c r="G679" s="39">
        <f t="shared" si="9"/>
        <v>0.16</v>
      </c>
      <c r="I679" s="18" t="s">
        <v>329</v>
      </c>
      <c r="J679" s="39">
        <f t="shared" si="10"/>
        <v>0.16</v>
      </c>
      <c r="K679" s="18"/>
      <c r="L679" s="18" t="s">
        <v>323</v>
      </c>
      <c r="M679" s="39">
        <f t="shared" si="11"/>
        <v>0.16</v>
      </c>
      <c r="N679" s="18"/>
      <c r="P679" s="18" t="s">
        <v>317</v>
      </c>
      <c r="Q679" s="39">
        <f t="shared" si="12"/>
        <v>0.16</v>
      </c>
      <c r="S679" s="18" t="s">
        <v>311</v>
      </c>
      <c r="T679" s="39">
        <f t="shared" si="13"/>
        <v>0.16</v>
      </c>
    </row>
    <row r="680" spans="2:22" ht="15.5" hidden="1" x14ac:dyDescent="0.45">
      <c r="B680" s="18"/>
      <c r="C680" s="32">
        <f>IF($H65=C$674,D$674,IF($H65=C$675,D$675,IF($H65=C$676,D$676,IF($H65=C$677,D$677,IF($H65=C$678,D$678,IF($H65=C$679,D$679,IF($H65="",0)))))))</f>
        <v>0</v>
      </c>
      <c r="D680" s="18"/>
      <c r="E680" s="18"/>
      <c r="F680" s="32">
        <f>IF($H69=F$674,G$674,IF($H69=F$675,G$675,IF($H69=F$676,G$676,IF($H69=F$677,G$677,IF($H69=F$678,G$678,IF($H69=F$679,G$679,IF($H69="",0)))))))</f>
        <v>0</v>
      </c>
      <c r="G680" s="18"/>
      <c r="I680" s="32">
        <f>IF($H73=I$674,J$674,IF($H73=I$675,J$675,IF($H73=I$676,J$676,IF($H73=I$677,J$677,IF($H73=I$678,J$678,IF($H73=I$679,J$679,IF($H73="",0)))))))</f>
        <v>0</v>
      </c>
      <c r="J680" s="18"/>
      <c r="K680" s="18"/>
      <c r="L680" s="32">
        <f>IF($H77=L$674,M$674,IF($H77=L$675,M$675,IF($H77=L$676,M$676,IF($H77=L$677,M$677,IF($H77=L$678,M$678,IF($H77=L$679,M$679,IF($H77="",0)))))))</f>
        <v>0</v>
      </c>
      <c r="M680" s="18"/>
      <c r="N680" s="18"/>
      <c r="P680" s="32">
        <f>IF($H81=P$674,Q$674,IF($H81=P$675,Q$675,IF($H81=P$676,Q$676,IF($H81=P$677,Q$677,IF($H81=P$678,Q$678,IF($H81=P$679,Q$679,IF($H81="",0)))))))</f>
        <v>0</v>
      </c>
      <c r="S680" s="32">
        <f>IF($H85=S$674,T$674,IF($H85=S$675,T$675,IF($H85=S$676,T$676,IF($H85=S$677,T$677,IF($H85=S$678,T$678,IF($H85=S$679,T$679,IF($H85="",0)))))))</f>
        <v>0</v>
      </c>
      <c r="V680" s="40">
        <f>ROUNDDOWN((C680+F680+I680+L680+P680+S680)/6,2)</f>
        <v>0</v>
      </c>
    </row>
    <row r="681" spans="2:22" ht="15.5" hidden="1" x14ac:dyDescent="0.45">
      <c r="B681" s="18"/>
      <c r="C681" s="32">
        <f>IF(H66=C$674,D$674,IF(H66=C$675,D$675,IF(H66=C$676,D$676,IF(H66=C$677,D$677,IF(H66=C$678,D$678,IF(H66=C$679,D$679,IF(H66="",0)))))))</f>
        <v>0</v>
      </c>
      <c r="D681" s="18"/>
      <c r="E681" s="18"/>
      <c r="F681" s="32">
        <f>IF($H70=F$674,G$674,IF($H70=F$675,G$675,IF($H70=F$676,G$676,IF($H70=F$677,G$677,IF($H70=F$678,G$678,IF($H70=F$679,G$679,IF($H70="",0)))))))</f>
        <v>0</v>
      </c>
      <c r="G681" s="18"/>
      <c r="I681" s="32">
        <f>IF($H74=I$674,J$674,IF($H74=I$675,J$675,IF($H74=I$676,J$676,IF($H74=I$677,J$677,IF($H74=I$678,J$678,IF($H74=I$679,J$679,IF($H74="",0)))))))</f>
        <v>0</v>
      </c>
      <c r="J681" s="18"/>
      <c r="K681" s="18"/>
      <c r="L681" s="32">
        <f>IF($H78=L$674,M$674,IF($H78=L$675,M$675,IF($H78=L$676,M$676,IF($H78=L$677,M$677,IF($H78=L$678,M$678,IF($H78=L$679,M$679,IF($H78="",0)))))))</f>
        <v>0</v>
      </c>
      <c r="M681" s="18"/>
      <c r="N681" s="18"/>
      <c r="P681" s="32">
        <f>IF($H82=P$674,Q$674,IF($H82=P$675,Q$675,IF($H82=P$676,Q$676,IF($H82=P$677,Q$677,IF($H82=P$678,Q$678,IF($H82=P$679,Q$679,IF($H82="",0)))))))</f>
        <v>0</v>
      </c>
      <c r="S681" s="32">
        <f>IF($H86=S$674,T$674,IF($H86=S$675,T$675,IF($H86=S$676,T$676,IF($H86=S$677,T$677,IF($H86=S$678,T$678,IF($H86=S$679,T$679,IF($H86="",0)))))))</f>
        <v>0</v>
      </c>
      <c r="V681" s="40">
        <f>ROUNDDOWN((C681+F681+I681+L681+P681+S681)/6,2)</f>
        <v>0</v>
      </c>
    </row>
    <row r="682" spans="2:22" hidden="1" x14ac:dyDescent="0.3">
      <c r="E682" s="18"/>
    </row>
    <row r="683" spans="2:22" hidden="1" x14ac:dyDescent="0.3">
      <c r="C683" s="1" t="str">
        <f>IF(C680=C681,"no change",IF(C681&gt;C680,"improve",IF(C681&lt;C680,"decline")))</f>
        <v>no change</v>
      </c>
      <c r="E683" s="18"/>
      <c r="F683" s="1" t="str">
        <f>IF(F680=F681,"no change",IF(F681&gt;F680,"improve",IF(F681&lt;F680,"decline")))</f>
        <v>no change</v>
      </c>
      <c r="I683" s="1" t="str">
        <f>IF(I680=I681,"no change",IF(I681&gt;I680,"improve",IF(I681&lt;I680,"decline")))</f>
        <v>no change</v>
      </c>
      <c r="L683" s="1" t="str">
        <f>IF(L680=L681,"no change",IF(L681&gt;L680,"improve",IF(L681&lt;L680,"decline")))</f>
        <v>no change</v>
      </c>
      <c r="P683" s="1" t="str">
        <f>IF(P680=P681,"no change",IF(P681&gt;P680,"improve",IF(P681&lt;P680,"decline")))</f>
        <v>no change</v>
      </c>
      <c r="S683" s="1" t="str">
        <f>IF(S680=S681,"no change",IF(S681&gt;S680,"improve",IF(S681&lt;S680,"decline")))</f>
        <v>no change</v>
      </c>
      <c r="V683" s="13" t="str">
        <f>IF(V680=V681,"no change",IF(V681&gt;V680,"improve",IF(V681&lt;V680,"decline")))</f>
        <v>no change</v>
      </c>
    </row>
    <row r="684" spans="2:22" hidden="1" x14ac:dyDescent="0.3">
      <c r="E684" s="18"/>
    </row>
    <row r="685" spans="2:22" hidden="1" x14ac:dyDescent="0.3">
      <c r="E685" s="18"/>
    </row>
    <row r="686" spans="2:22" ht="15.5" hidden="1" x14ac:dyDescent="0.35">
      <c r="B686" s="63" t="s">
        <v>480</v>
      </c>
      <c r="E686" s="18"/>
    </row>
    <row r="687" spans="2:22" hidden="1" x14ac:dyDescent="0.3"/>
    <row r="688" spans="2:22" hidden="1" x14ac:dyDescent="0.3">
      <c r="R688" s="1" t="s">
        <v>390</v>
      </c>
    </row>
    <row r="689" spans="2:18" hidden="1" x14ac:dyDescent="0.3">
      <c r="B689" s="1" t="s">
        <v>357</v>
      </c>
      <c r="J689" s="1" t="s">
        <v>288</v>
      </c>
      <c r="L689" s="1" t="s">
        <v>361</v>
      </c>
      <c r="R689" s="115" t="s">
        <v>465</v>
      </c>
    </row>
    <row r="690" spans="2:18" hidden="1" x14ac:dyDescent="0.3">
      <c r="B690" s="1" t="s">
        <v>295</v>
      </c>
      <c r="J690" s="1" t="s">
        <v>289</v>
      </c>
      <c r="L690" s="1" t="s">
        <v>485</v>
      </c>
      <c r="R690" s="115" t="s">
        <v>299</v>
      </c>
    </row>
    <row r="691" spans="2:18" hidden="1" x14ac:dyDescent="0.3">
      <c r="B691" s="1" t="s">
        <v>360</v>
      </c>
      <c r="J691" s="1" t="s">
        <v>292</v>
      </c>
      <c r="L691" s="1" t="s">
        <v>485</v>
      </c>
      <c r="R691" s="115" t="s">
        <v>300</v>
      </c>
    </row>
    <row r="692" spans="2:18" hidden="1" x14ac:dyDescent="0.3">
      <c r="B692" s="1" t="s">
        <v>358</v>
      </c>
      <c r="J692" s="1" t="s">
        <v>293</v>
      </c>
      <c r="L692" s="1" t="s">
        <v>486</v>
      </c>
      <c r="R692" s="115" t="s">
        <v>301</v>
      </c>
    </row>
    <row r="693" spans="2:18" hidden="1" x14ac:dyDescent="0.3">
      <c r="B693" s="1" t="s">
        <v>359</v>
      </c>
      <c r="J693" s="1" t="s">
        <v>290</v>
      </c>
      <c r="L693" s="1" t="s">
        <v>487</v>
      </c>
      <c r="R693" s="115" t="s">
        <v>298</v>
      </c>
    </row>
    <row r="694" spans="2:18" hidden="1" x14ac:dyDescent="0.3">
      <c r="J694" s="1" t="s">
        <v>291</v>
      </c>
      <c r="L694" s="1" t="s">
        <v>488</v>
      </c>
      <c r="R694" s="115" t="s">
        <v>302</v>
      </c>
    </row>
    <row r="695" spans="2:18" hidden="1" x14ac:dyDescent="0.3">
      <c r="B695" s="22"/>
      <c r="C695" s="22"/>
      <c r="D695" s="22"/>
      <c r="J695" s="1" t="s">
        <v>294</v>
      </c>
      <c r="L695" s="1" t="s">
        <v>489</v>
      </c>
      <c r="R695" s="115" t="s">
        <v>303</v>
      </c>
    </row>
    <row r="696" spans="2:18" hidden="1" x14ac:dyDescent="0.3">
      <c r="B696" s="22"/>
      <c r="C696" s="22"/>
      <c r="D696" s="22"/>
      <c r="J696" s="116" t="s">
        <v>296</v>
      </c>
      <c r="L696" s="13" t="str">
        <f>IF(J96=J689,L689,IF(J96=J690,L690,IF(J96=J691,L691,IF(J96=J692,L692,IF(J96=J693,L693,IF(J96=J694,L694,IF(J96=J695,L695,IF(J96="",""))))))))</f>
        <v/>
      </c>
      <c r="R696" s="115" t="s">
        <v>304</v>
      </c>
    </row>
    <row r="697" spans="2:18" hidden="1" x14ac:dyDescent="0.3">
      <c r="C697" s="22"/>
      <c r="D697" s="22"/>
      <c r="J697" s="117" t="s">
        <v>297</v>
      </c>
    </row>
    <row r="698" spans="2:18" hidden="1" x14ac:dyDescent="0.3">
      <c r="C698" s="22"/>
      <c r="D698" s="22"/>
    </row>
    <row r="699" spans="2:18" hidden="1" x14ac:dyDescent="0.3">
      <c r="C699" s="22"/>
      <c r="D699" s="22"/>
    </row>
    <row r="700" spans="2:18" ht="14" hidden="1" x14ac:dyDescent="0.3">
      <c r="C700" s="103" t="s">
        <v>481</v>
      </c>
      <c r="D700" s="22"/>
    </row>
    <row r="701" spans="2:18" hidden="1" x14ac:dyDescent="0.3">
      <c r="B701" s="22"/>
      <c r="C701" s="22"/>
      <c r="D701" s="22">
        <v>1</v>
      </c>
      <c r="E701" s="23" t="s">
        <v>125</v>
      </c>
    </row>
    <row r="702" spans="2:18" hidden="1" x14ac:dyDescent="0.3">
      <c r="B702" s="22"/>
      <c r="C702" s="22"/>
      <c r="D702" s="22"/>
      <c r="E702" s="22" t="s">
        <v>110</v>
      </c>
    </row>
    <row r="703" spans="2:18" hidden="1" x14ac:dyDescent="0.3">
      <c r="B703" s="22"/>
      <c r="C703" s="22"/>
      <c r="D703" s="22"/>
      <c r="E703" s="22" t="s">
        <v>115</v>
      </c>
    </row>
    <row r="704" spans="2:18" hidden="1" x14ac:dyDescent="0.3">
      <c r="B704" s="22"/>
      <c r="C704" s="22"/>
      <c r="D704" s="22"/>
      <c r="E704" s="22" t="s">
        <v>122</v>
      </c>
    </row>
    <row r="705" spans="2:5" hidden="1" x14ac:dyDescent="0.3">
      <c r="B705" s="22"/>
      <c r="C705" s="22"/>
      <c r="D705" s="22"/>
      <c r="E705" s="22" t="s">
        <v>116</v>
      </c>
    </row>
    <row r="706" spans="2:5" hidden="1" x14ac:dyDescent="0.3">
      <c r="B706" s="22"/>
      <c r="C706" s="22"/>
      <c r="D706" s="22"/>
      <c r="E706" s="22" t="s">
        <v>104</v>
      </c>
    </row>
    <row r="707" spans="2:5" hidden="1" x14ac:dyDescent="0.3">
      <c r="B707" s="22"/>
      <c r="C707" s="22"/>
      <c r="D707" s="22"/>
      <c r="E707" s="22" t="s">
        <v>344</v>
      </c>
    </row>
    <row r="708" spans="2:5" hidden="1" x14ac:dyDescent="0.3">
      <c r="B708" s="22"/>
      <c r="C708" s="22"/>
      <c r="D708" s="22"/>
      <c r="E708" s="22" t="s">
        <v>345</v>
      </c>
    </row>
    <row r="709" spans="2:5" hidden="1" x14ac:dyDescent="0.3">
      <c r="B709" s="22"/>
      <c r="C709" s="22"/>
      <c r="D709" s="22"/>
      <c r="E709" s="22" t="s">
        <v>346</v>
      </c>
    </row>
    <row r="710" spans="2:5" hidden="1" x14ac:dyDescent="0.3">
      <c r="B710" s="22"/>
      <c r="C710" s="22"/>
      <c r="D710" s="22"/>
      <c r="E710" s="22" t="s">
        <v>347</v>
      </c>
    </row>
    <row r="711" spans="2:5" hidden="1" x14ac:dyDescent="0.3">
      <c r="B711" s="22"/>
      <c r="C711" s="22"/>
      <c r="D711" s="22"/>
      <c r="E711" s="22" t="s">
        <v>350</v>
      </c>
    </row>
    <row r="712" spans="2:5" hidden="1" x14ac:dyDescent="0.3">
      <c r="B712" s="22"/>
      <c r="C712" s="22"/>
      <c r="D712" s="22"/>
      <c r="E712" s="22" t="s">
        <v>348</v>
      </c>
    </row>
    <row r="713" spans="2:5" hidden="1" x14ac:dyDescent="0.3">
      <c r="B713" s="22"/>
      <c r="C713" s="22"/>
      <c r="D713" s="22"/>
      <c r="E713" s="22" t="s">
        <v>112</v>
      </c>
    </row>
    <row r="714" spans="2:5" hidden="1" x14ac:dyDescent="0.3">
      <c r="B714" s="22"/>
      <c r="C714" s="22"/>
      <c r="D714" s="22"/>
      <c r="E714" s="22" t="s">
        <v>109</v>
      </c>
    </row>
    <row r="715" spans="2:5" hidden="1" x14ac:dyDescent="0.3">
      <c r="B715" s="22"/>
      <c r="C715" s="22"/>
      <c r="D715" s="22"/>
      <c r="E715" s="22" t="s">
        <v>111</v>
      </c>
    </row>
    <row r="716" spans="2:5" hidden="1" x14ac:dyDescent="0.3">
      <c r="B716" s="22"/>
      <c r="C716" s="22"/>
      <c r="D716" s="22"/>
      <c r="E716" s="22" t="s">
        <v>107</v>
      </c>
    </row>
    <row r="717" spans="2:5" hidden="1" x14ac:dyDescent="0.3">
      <c r="B717" s="22"/>
      <c r="C717" s="22"/>
      <c r="D717" s="22"/>
      <c r="E717" s="22" t="s">
        <v>117</v>
      </c>
    </row>
    <row r="718" spans="2:5" hidden="1" x14ac:dyDescent="0.3">
      <c r="B718" s="22"/>
      <c r="C718" s="22"/>
      <c r="D718" s="22"/>
      <c r="E718" s="22" t="s">
        <v>118</v>
      </c>
    </row>
    <row r="719" spans="2:5" hidden="1" x14ac:dyDescent="0.3">
      <c r="B719" s="22"/>
      <c r="C719" s="22"/>
      <c r="D719" s="22"/>
      <c r="E719" s="22" t="s">
        <v>120</v>
      </c>
    </row>
    <row r="720" spans="2:5" hidden="1" x14ac:dyDescent="0.3">
      <c r="B720" s="22"/>
      <c r="C720" s="22"/>
      <c r="D720" s="22"/>
      <c r="E720" s="22" t="s">
        <v>121</v>
      </c>
    </row>
    <row r="721" spans="2:5" hidden="1" x14ac:dyDescent="0.3">
      <c r="B721" s="22"/>
      <c r="C721" s="22"/>
      <c r="D721" s="22"/>
      <c r="E721" s="22" t="s">
        <v>119</v>
      </c>
    </row>
    <row r="722" spans="2:5" hidden="1" x14ac:dyDescent="0.3">
      <c r="B722" s="22"/>
      <c r="C722" s="22"/>
      <c r="D722" s="22"/>
      <c r="E722" s="22" t="s">
        <v>106</v>
      </c>
    </row>
    <row r="723" spans="2:5" hidden="1" x14ac:dyDescent="0.3">
      <c r="B723" s="22"/>
      <c r="C723" s="22"/>
      <c r="D723" s="22"/>
      <c r="E723" s="22" t="s">
        <v>105</v>
      </c>
    </row>
    <row r="724" spans="2:5" hidden="1" x14ac:dyDescent="0.3">
      <c r="B724" s="22"/>
      <c r="C724" s="22"/>
      <c r="D724" s="22"/>
      <c r="E724" s="22" t="s">
        <v>108</v>
      </c>
    </row>
    <row r="725" spans="2:5" hidden="1" x14ac:dyDescent="0.3">
      <c r="B725" s="22"/>
      <c r="C725" s="22"/>
      <c r="D725" s="22"/>
      <c r="E725" s="22" t="s">
        <v>113</v>
      </c>
    </row>
    <row r="726" spans="2:5" hidden="1" x14ac:dyDescent="0.3">
      <c r="B726" s="22"/>
      <c r="C726" s="22"/>
      <c r="D726" s="22"/>
      <c r="E726" s="22" t="s">
        <v>349</v>
      </c>
    </row>
    <row r="727" spans="2:5" hidden="1" x14ac:dyDescent="0.3">
      <c r="B727" s="22"/>
      <c r="C727" s="22"/>
      <c r="D727" s="22"/>
      <c r="E727" s="22" t="s">
        <v>123</v>
      </c>
    </row>
    <row r="728" spans="2:5" hidden="1" x14ac:dyDescent="0.3">
      <c r="B728" s="22"/>
      <c r="C728" s="22"/>
      <c r="D728" s="22"/>
      <c r="E728" s="22" t="s">
        <v>124</v>
      </c>
    </row>
    <row r="729" spans="2:5" hidden="1" x14ac:dyDescent="0.3">
      <c r="B729" s="22"/>
      <c r="C729" s="22"/>
      <c r="D729" s="22"/>
      <c r="E729" s="22" t="s">
        <v>114</v>
      </c>
    </row>
    <row r="730" spans="2:5" hidden="1" x14ac:dyDescent="0.3">
      <c r="B730" s="22"/>
      <c r="C730" s="22"/>
      <c r="D730" s="22"/>
      <c r="E730" s="22"/>
    </row>
    <row r="731" spans="2:5" hidden="1" x14ac:dyDescent="0.3">
      <c r="B731" s="22"/>
      <c r="C731" s="22"/>
      <c r="D731" s="22"/>
      <c r="E731" s="22"/>
    </row>
    <row r="732" spans="2:5" hidden="1" x14ac:dyDescent="0.3">
      <c r="B732" s="22"/>
      <c r="C732" s="22"/>
      <c r="D732" s="22"/>
      <c r="E732" s="22"/>
    </row>
    <row r="733" spans="2:5" hidden="1" x14ac:dyDescent="0.3">
      <c r="B733" s="22"/>
      <c r="C733" s="22"/>
      <c r="D733" s="22"/>
      <c r="E733" s="22"/>
    </row>
    <row r="734" spans="2:5" hidden="1" x14ac:dyDescent="0.3">
      <c r="B734" s="22"/>
      <c r="C734" s="22"/>
      <c r="D734" s="22"/>
      <c r="E734" s="22"/>
    </row>
    <row r="735" spans="2:5" hidden="1" x14ac:dyDescent="0.3">
      <c r="B735" s="22"/>
      <c r="C735" s="22"/>
      <c r="D735" s="22"/>
      <c r="E735" s="22"/>
    </row>
    <row r="736" spans="2:5" ht="14" hidden="1" x14ac:dyDescent="0.3">
      <c r="B736" s="22"/>
      <c r="C736" s="103" t="s">
        <v>482</v>
      </c>
      <c r="D736" s="22"/>
      <c r="E736" s="22"/>
    </row>
    <row r="737" spans="2:10" hidden="1" x14ac:dyDescent="0.3">
      <c r="B737" s="22"/>
      <c r="C737" s="22"/>
      <c r="D737" s="22">
        <v>2</v>
      </c>
      <c r="E737" s="23" t="s">
        <v>351</v>
      </c>
      <c r="J737" s="1">
        <f>IF(B108="",0,1)</f>
        <v>0</v>
      </c>
    </row>
    <row r="738" spans="2:10" hidden="1" x14ac:dyDescent="0.3">
      <c r="B738" s="22"/>
      <c r="C738" s="22"/>
      <c r="D738" s="22"/>
      <c r="E738" s="21" t="s">
        <v>5</v>
      </c>
      <c r="J738" s="1">
        <f>IF(B109="",0,1)</f>
        <v>0</v>
      </c>
    </row>
    <row r="739" spans="2:10" hidden="1" x14ac:dyDescent="0.3">
      <c r="B739" s="22"/>
      <c r="C739" s="22"/>
      <c r="D739" s="22"/>
      <c r="E739" s="21" t="s">
        <v>6</v>
      </c>
      <c r="J739" s="1">
        <f>IF(B110="",0,1)</f>
        <v>0</v>
      </c>
    </row>
    <row r="740" spans="2:10" hidden="1" x14ac:dyDescent="0.3">
      <c r="B740" s="22"/>
      <c r="C740" s="22"/>
      <c r="D740" s="22"/>
      <c r="E740" s="21" t="s">
        <v>7</v>
      </c>
      <c r="J740" s="1">
        <f>IF(B111="",0,1)</f>
        <v>0</v>
      </c>
    </row>
    <row r="741" spans="2:10" hidden="1" x14ac:dyDescent="0.3">
      <c r="B741" s="22"/>
      <c r="C741" s="22"/>
      <c r="D741" s="22"/>
      <c r="E741" s="21" t="s">
        <v>8</v>
      </c>
      <c r="J741" s="1">
        <f>IF(B112="",0,1)</f>
        <v>0</v>
      </c>
    </row>
    <row r="742" spans="2:10" hidden="1" x14ac:dyDescent="0.3">
      <c r="B742" s="22"/>
      <c r="C742" s="22"/>
      <c r="D742" s="22"/>
      <c r="E742" s="21" t="s">
        <v>9</v>
      </c>
      <c r="J742" s="1">
        <f>IF(H108="",0,1)</f>
        <v>0</v>
      </c>
    </row>
    <row r="743" spans="2:10" hidden="1" x14ac:dyDescent="0.3">
      <c r="B743" s="22"/>
      <c r="C743" s="22"/>
      <c r="D743" s="22"/>
      <c r="E743" s="21" t="s">
        <v>10</v>
      </c>
      <c r="J743" s="1">
        <f>IF(H109="",0,1)</f>
        <v>0</v>
      </c>
    </row>
    <row r="744" spans="2:10" hidden="1" x14ac:dyDescent="0.3">
      <c r="B744" s="22"/>
      <c r="C744" s="22"/>
      <c r="D744" s="22"/>
      <c r="E744" s="21" t="s">
        <v>11</v>
      </c>
      <c r="J744" s="1">
        <f>IF(H110="",0,1)</f>
        <v>0</v>
      </c>
    </row>
    <row r="745" spans="2:10" hidden="1" x14ac:dyDescent="0.3">
      <c r="B745" s="22"/>
      <c r="C745" s="22"/>
      <c r="D745" s="22"/>
      <c r="E745" s="21" t="s">
        <v>12</v>
      </c>
      <c r="J745" s="1">
        <f>IF(H111="",0,1)</f>
        <v>0</v>
      </c>
    </row>
    <row r="746" spans="2:10" hidden="1" x14ac:dyDescent="0.3">
      <c r="B746" s="22"/>
      <c r="C746" s="22"/>
      <c r="D746" s="22"/>
      <c r="E746" s="21" t="s">
        <v>13</v>
      </c>
      <c r="J746" s="1">
        <f>IF(H112="",0,1)</f>
        <v>0</v>
      </c>
    </row>
    <row r="747" spans="2:10" hidden="1" x14ac:dyDescent="0.3">
      <c r="B747" s="22"/>
      <c r="C747" s="22"/>
      <c r="D747" s="22"/>
      <c r="E747" s="21" t="s">
        <v>14</v>
      </c>
      <c r="J747" s="1">
        <f>SUM(J737:J746)</f>
        <v>0</v>
      </c>
    </row>
    <row r="748" spans="2:10" hidden="1" x14ac:dyDescent="0.3">
      <c r="B748" s="22"/>
      <c r="C748" s="22"/>
      <c r="D748" s="22"/>
      <c r="E748" s="21" t="s">
        <v>15</v>
      </c>
      <c r="J748" s="107" t="str">
        <f>IF(J747=J6886,"none",IF(J747=1,"one",IF(J747=2,"two",IF(J747=3,"three",IF(J747=4,"four",IF(J747=5,"five",IF(J747=6,"six",IF(J747=7,"seven",IF(J747=8,"eight",IF(J747=9,"nine",IF(J747=10,"ten")))))))))))</f>
        <v>none</v>
      </c>
    </row>
    <row r="749" spans="2:10" hidden="1" x14ac:dyDescent="0.3">
      <c r="B749" s="22"/>
      <c r="C749" s="22"/>
      <c r="D749" s="22"/>
      <c r="E749" s="21" t="s">
        <v>16</v>
      </c>
      <c r="J749" s="13" t="s">
        <v>367</v>
      </c>
    </row>
    <row r="750" spans="2:10" hidden="1" x14ac:dyDescent="0.3">
      <c r="B750" s="22"/>
      <c r="C750" s="22"/>
      <c r="D750" s="22"/>
      <c r="E750" s="21" t="s">
        <v>17</v>
      </c>
      <c r="J750" s="1" t="s">
        <v>362</v>
      </c>
    </row>
    <row r="751" spans="2:10" hidden="1" x14ac:dyDescent="0.3">
      <c r="B751" s="22"/>
      <c r="C751" s="22"/>
      <c r="D751" s="22"/>
      <c r="E751" s="21" t="s">
        <v>18</v>
      </c>
      <c r="J751" s="1" t="s">
        <v>363</v>
      </c>
    </row>
    <row r="752" spans="2:10" hidden="1" x14ac:dyDescent="0.3">
      <c r="B752" s="22"/>
      <c r="C752" s="22"/>
      <c r="D752" s="22"/>
      <c r="E752" s="21" t="s">
        <v>19</v>
      </c>
      <c r="J752" s="1" t="s">
        <v>368</v>
      </c>
    </row>
    <row r="753" spans="2:14" hidden="1" x14ac:dyDescent="0.3">
      <c r="B753" s="22"/>
      <c r="C753" s="22"/>
      <c r="D753" s="22"/>
      <c r="E753" s="21" t="s">
        <v>20</v>
      </c>
      <c r="J753" s="1" t="str">
        <f>CONCATENATE(L753,M753,N753)</f>
        <v>These are the top none reasons that come to mind.</v>
      </c>
      <c r="K753" s="108" t="s">
        <v>366</v>
      </c>
      <c r="L753" s="1" t="s">
        <v>364</v>
      </c>
      <c r="M753" s="1" t="str">
        <f>J748</f>
        <v>none</v>
      </c>
      <c r="N753" s="17" t="s">
        <v>365</v>
      </c>
    </row>
    <row r="754" spans="2:14" hidden="1" x14ac:dyDescent="0.3">
      <c r="B754" s="22"/>
      <c r="C754" s="22"/>
      <c r="D754" s="22"/>
      <c r="E754" s="21" t="s">
        <v>21</v>
      </c>
    </row>
    <row r="755" spans="2:14" hidden="1" x14ac:dyDescent="0.3">
      <c r="B755" s="22"/>
      <c r="C755" s="22"/>
      <c r="D755" s="22"/>
      <c r="E755" s="21" t="s">
        <v>22</v>
      </c>
      <c r="J755" s="13" t="str">
        <f>IF(J747=0,J751,IF(J747=1,J752,IF(AND(J747&gt;1,J747&lt;=10),J753)))</f>
        <v>There are no reasons that currently come to mind.</v>
      </c>
    </row>
    <row r="756" spans="2:14" hidden="1" x14ac:dyDescent="0.3">
      <c r="B756" s="22"/>
      <c r="C756" s="22"/>
      <c r="D756" s="22"/>
      <c r="E756" s="21" t="s">
        <v>23</v>
      </c>
    </row>
    <row r="757" spans="2:14" hidden="1" x14ac:dyDescent="0.3">
      <c r="B757" s="22"/>
      <c r="C757" s="22"/>
      <c r="D757" s="22"/>
      <c r="E757" s="21" t="s">
        <v>24</v>
      </c>
    </row>
    <row r="758" spans="2:14" hidden="1" x14ac:dyDescent="0.3">
      <c r="B758" s="22"/>
      <c r="C758" s="22"/>
      <c r="D758" s="22"/>
      <c r="E758" s="21" t="s">
        <v>25</v>
      </c>
    </row>
    <row r="759" spans="2:14" hidden="1" x14ac:dyDescent="0.3">
      <c r="B759" s="22"/>
      <c r="C759" s="22"/>
      <c r="D759" s="22"/>
      <c r="E759" s="21" t="s">
        <v>26</v>
      </c>
    </row>
    <row r="760" spans="2:14" hidden="1" x14ac:dyDescent="0.3">
      <c r="B760" s="22"/>
      <c r="C760" s="22"/>
      <c r="D760" s="22"/>
      <c r="E760" s="21" t="s">
        <v>27</v>
      </c>
    </row>
    <row r="761" spans="2:14" hidden="1" x14ac:dyDescent="0.3">
      <c r="B761" s="22"/>
      <c r="C761" s="22"/>
      <c r="D761" s="22"/>
      <c r="E761" s="21" t="s">
        <v>28</v>
      </c>
    </row>
    <row r="762" spans="2:14" hidden="1" x14ac:dyDescent="0.3">
      <c r="B762" s="22"/>
      <c r="C762" s="22"/>
      <c r="D762" s="22"/>
      <c r="E762" s="21" t="s">
        <v>29</v>
      </c>
    </row>
    <row r="763" spans="2:14" hidden="1" x14ac:dyDescent="0.3">
      <c r="B763" s="22"/>
      <c r="C763" s="22"/>
      <c r="D763" s="22"/>
      <c r="E763" s="21" t="s">
        <v>30</v>
      </c>
    </row>
    <row r="764" spans="2:14" hidden="1" x14ac:dyDescent="0.3">
      <c r="B764" s="22"/>
      <c r="C764" s="22"/>
      <c r="D764" s="22"/>
      <c r="E764" s="21" t="s">
        <v>31</v>
      </c>
    </row>
    <row r="765" spans="2:14" hidden="1" x14ac:dyDescent="0.3">
      <c r="B765" s="22"/>
      <c r="C765" s="22"/>
      <c r="D765" s="22"/>
      <c r="E765" s="21" t="s">
        <v>32</v>
      </c>
    </row>
    <row r="766" spans="2:14" hidden="1" x14ac:dyDescent="0.3">
      <c r="B766" s="22"/>
      <c r="C766" s="22"/>
      <c r="D766" s="22"/>
      <c r="E766" s="21" t="s">
        <v>33</v>
      </c>
    </row>
    <row r="767" spans="2:14" hidden="1" x14ac:dyDescent="0.3">
      <c r="B767" s="22"/>
      <c r="C767" s="22"/>
      <c r="D767" s="22"/>
      <c r="E767" s="21" t="s">
        <v>34</v>
      </c>
    </row>
    <row r="768" spans="2:14" hidden="1" x14ac:dyDescent="0.3">
      <c r="B768" s="22"/>
      <c r="C768" s="22"/>
      <c r="D768" s="22"/>
      <c r="E768" s="21" t="s">
        <v>35</v>
      </c>
    </row>
    <row r="769" spans="2:5" hidden="1" x14ac:dyDescent="0.3">
      <c r="B769" s="22"/>
      <c r="C769" s="22"/>
      <c r="D769" s="22"/>
      <c r="E769" s="21" t="s">
        <v>36</v>
      </c>
    </row>
    <row r="770" spans="2:5" hidden="1" x14ac:dyDescent="0.3">
      <c r="B770" s="22"/>
      <c r="C770" s="22"/>
      <c r="D770" s="22"/>
      <c r="E770" s="21" t="s">
        <v>37</v>
      </c>
    </row>
    <row r="771" spans="2:5" hidden="1" x14ac:dyDescent="0.3">
      <c r="B771" s="22"/>
      <c r="C771" s="22"/>
      <c r="D771" s="22"/>
      <c r="E771" s="21" t="s">
        <v>38</v>
      </c>
    </row>
    <row r="772" spans="2:5" hidden="1" x14ac:dyDescent="0.3">
      <c r="B772" s="22"/>
      <c r="C772" s="22"/>
      <c r="D772" s="22"/>
      <c r="E772" s="21" t="s">
        <v>39</v>
      </c>
    </row>
    <row r="773" spans="2:5" hidden="1" x14ac:dyDescent="0.3">
      <c r="B773" s="22"/>
      <c r="C773" s="22"/>
      <c r="D773" s="22"/>
      <c r="E773" s="21" t="s">
        <v>40</v>
      </c>
    </row>
    <row r="774" spans="2:5" hidden="1" x14ac:dyDescent="0.3">
      <c r="B774" s="22"/>
      <c r="C774" s="22"/>
      <c r="D774" s="22"/>
      <c r="E774" s="21" t="s">
        <v>41</v>
      </c>
    </row>
    <row r="775" spans="2:5" hidden="1" x14ac:dyDescent="0.3">
      <c r="B775" s="22"/>
      <c r="C775" s="22"/>
      <c r="D775" s="22"/>
      <c r="E775" s="21" t="s">
        <v>42</v>
      </c>
    </row>
    <row r="776" spans="2:5" hidden="1" x14ac:dyDescent="0.3">
      <c r="B776" s="22"/>
      <c r="C776" s="22"/>
      <c r="D776" s="22"/>
      <c r="E776" s="21" t="s">
        <v>43</v>
      </c>
    </row>
    <row r="777" spans="2:5" hidden="1" x14ac:dyDescent="0.3">
      <c r="B777" s="22"/>
      <c r="C777" s="22"/>
      <c r="D777" s="22"/>
      <c r="E777" s="21" t="s">
        <v>44</v>
      </c>
    </row>
    <row r="778" spans="2:5" hidden="1" x14ac:dyDescent="0.3">
      <c r="B778" s="22"/>
      <c r="C778" s="22"/>
      <c r="D778" s="22"/>
      <c r="E778" s="21" t="s">
        <v>45</v>
      </c>
    </row>
    <row r="779" spans="2:5" hidden="1" x14ac:dyDescent="0.3">
      <c r="B779" s="22"/>
      <c r="C779" s="22"/>
      <c r="D779" s="22"/>
      <c r="E779" s="21" t="s">
        <v>46</v>
      </c>
    </row>
    <row r="780" spans="2:5" hidden="1" x14ac:dyDescent="0.3">
      <c r="B780" s="22"/>
      <c r="C780" s="22"/>
      <c r="D780" s="22"/>
      <c r="E780" s="21" t="s">
        <v>47</v>
      </c>
    </row>
    <row r="781" spans="2:5" hidden="1" x14ac:dyDescent="0.3">
      <c r="B781" s="22"/>
      <c r="C781" s="22"/>
      <c r="D781" s="22"/>
      <c r="E781" s="21" t="s">
        <v>48</v>
      </c>
    </row>
    <row r="782" spans="2:5" hidden="1" x14ac:dyDescent="0.3">
      <c r="B782" s="22"/>
      <c r="C782" s="22"/>
      <c r="D782" s="22"/>
      <c r="E782" s="21" t="s">
        <v>49</v>
      </c>
    </row>
    <row r="783" spans="2:5" hidden="1" x14ac:dyDescent="0.3">
      <c r="B783" s="22"/>
      <c r="C783" s="22"/>
      <c r="D783" s="22"/>
      <c r="E783" s="21" t="s">
        <v>50</v>
      </c>
    </row>
    <row r="784" spans="2:5" hidden="1" x14ac:dyDescent="0.3">
      <c r="B784" s="22"/>
      <c r="C784" s="22"/>
      <c r="D784" s="22"/>
      <c r="E784" s="21" t="s">
        <v>51</v>
      </c>
    </row>
    <row r="785" spans="2:5" hidden="1" x14ac:dyDescent="0.3">
      <c r="B785" s="22"/>
      <c r="C785" s="22"/>
      <c r="D785" s="22"/>
      <c r="E785" s="21" t="s">
        <v>52</v>
      </c>
    </row>
    <row r="786" spans="2:5" hidden="1" x14ac:dyDescent="0.3">
      <c r="B786" s="22"/>
      <c r="C786" s="22"/>
      <c r="D786" s="22"/>
      <c r="E786" s="21" t="s">
        <v>53</v>
      </c>
    </row>
    <row r="787" spans="2:5" hidden="1" x14ac:dyDescent="0.3">
      <c r="B787" s="22"/>
      <c r="C787" s="22"/>
      <c r="D787" s="22"/>
      <c r="E787" s="21" t="s">
        <v>54</v>
      </c>
    </row>
    <row r="788" spans="2:5" hidden="1" x14ac:dyDescent="0.3">
      <c r="B788" s="22"/>
      <c r="C788" s="22"/>
      <c r="D788" s="22"/>
      <c r="E788" s="21" t="s">
        <v>55</v>
      </c>
    </row>
    <row r="789" spans="2:5" hidden="1" x14ac:dyDescent="0.3">
      <c r="B789" s="22"/>
      <c r="C789" s="22"/>
      <c r="D789" s="22"/>
      <c r="E789" s="21" t="s">
        <v>56</v>
      </c>
    </row>
    <row r="790" spans="2:5" hidden="1" x14ac:dyDescent="0.3">
      <c r="B790" s="22"/>
      <c r="C790" s="22"/>
      <c r="D790" s="22"/>
      <c r="E790" s="21" t="s">
        <v>57</v>
      </c>
    </row>
    <row r="791" spans="2:5" hidden="1" x14ac:dyDescent="0.3">
      <c r="B791" s="22"/>
      <c r="C791" s="22"/>
      <c r="D791" s="22"/>
      <c r="E791" s="21" t="s">
        <v>58</v>
      </c>
    </row>
    <row r="792" spans="2:5" hidden="1" x14ac:dyDescent="0.3">
      <c r="B792" s="22"/>
      <c r="C792" s="22"/>
      <c r="D792" s="22"/>
      <c r="E792" s="21" t="s">
        <v>59</v>
      </c>
    </row>
    <row r="793" spans="2:5" hidden="1" x14ac:dyDescent="0.3">
      <c r="B793" s="22"/>
      <c r="C793" s="22"/>
      <c r="D793" s="22"/>
      <c r="E793" s="21" t="s">
        <v>60</v>
      </c>
    </row>
    <row r="794" spans="2:5" hidden="1" x14ac:dyDescent="0.3">
      <c r="B794" s="22"/>
      <c r="C794" s="22"/>
      <c r="D794" s="22"/>
      <c r="E794" s="21" t="s">
        <v>61</v>
      </c>
    </row>
    <row r="795" spans="2:5" hidden="1" x14ac:dyDescent="0.3">
      <c r="B795" s="22"/>
      <c r="C795" s="22"/>
      <c r="D795" s="22"/>
      <c r="E795" s="21" t="s">
        <v>62</v>
      </c>
    </row>
    <row r="796" spans="2:5" hidden="1" x14ac:dyDescent="0.3">
      <c r="B796" s="22"/>
      <c r="C796" s="22"/>
      <c r="D796" s="22"/>
      <c r="E796" s="21" t="s">
        <v>63</v>
      </c>
    </row>
    <row r="797" spans="2:5" hidden="1" x14ac:dyDescent="0.3">
      <c r="B797" s="22"/>
      <c r="C797" s="22"/>
      <c r="D797" s="22"/>
      <c r="E797" s="21" t="s">
        <v>64</v>
      </c>
    </row>
    <row r="798" spans="2:5" hidden="1" x14ac:dyDescent="0.3">
      <c r="B798" s="22"/>
      <c r="C798" s="22"/>
      <c r="D798" s="22"/>
      <c r="E798" s="21" t="s">
        <v>65</v>
      </c>
    </row>
    <row r="799" spans="2:5" hidden="1" x14ac:dyDescent="0.3">
      <c r="B799" s="22"/>
      <c r="C799" s="22"/>
      <c r="D799" s="22"/>
      <c r="E799" s="21" t="s">
        <v>66</v>
      </c>
    </row>
    <row r="800" spans="2:5" hidden="1" x14ac:dyDescent="0.3">
      <c r="B800" s="22"/>
      <c r="C800" s="22"/>
      <c r="D800" s="22"/>
      <c r="E800" s="21" t="s">
        <v>67</v>
      </c>
    </row>
    <row r="801" spans="2:6" hidden="1" x14ac:dyDescent="0.3">
      <c r="B801" s="22"/>
      <c r="C801" s="22"/>
      <c r="D801" s="22"/>
      <c r="E801" s="21" t="s">
        <v>68</v>
      </c>
    </row>
    <row r="802" spans="2:6" hidden="1" x14ac:dyDescent="0.3">
      <c r="B802" s="22"/>
      <c r="C802" s="22"/>
      <c r="D802" s="22"/>
      <c r="E802" s="21" t="s">
        <v>69</v>
      </c>
    </row>
    <row r="803" spans="2:6" hidden="1" x14ac:dyDescent="0.3">
      <c r="B803" s="22"/>
      <c r="C803" s="22"/>
      <c r="D803" s="22"/>
      <c r="E803" s="21" t="s">
        <v>70</v>
      </c>
    </row>
    <row r="804" spans="2:6" hidden="1" x14ac:dyDescent="0.3">
      <c r="B804" s="22"/>
      <c r="C804" s="22"/>
      <c r="D804" s="22"/>
      <c r="E804" s="21" t="s">
        <v>71</v>
      </c>
    </row>
    <row r="805" spans="2:6" hidden="1" x14ac:dyDescent="0.3">
      <c r="B805" s="22"/>
      <c r="C805" s="22"/>
      <c r="D805" s="22"/>
      <c r="E805" s="21" t="s">
        <v>72</v>
      </c>
    </row>
    <row r="806" spans="2:6" hidden="1" x14ac:dyDescent="0.3">
      <c r="B806" s="22"/>
      <c r="C806" s="22"/>
      <c r="D806" s="22"/>
      <c r="E806" s="21" t="s">
        <v>73</v>
      </c>
    </row>
    <row r="807" spans="2:6" hidden="1" x14ac:dyDescent="0.3">
      <c r="B807" s="22"/>
      <c r="C807" s="22"/>
      <c r="D807" s="22"/>
      <c r="E807" s="21" t="s">
        <v>74</v>
      </c>
    </row>
    <row r="808" spans="2:6" hidden="1" x14ac:dyDescent="0.3">
      <c r="B808" s="22"/>
      <c r="C808" s="22"/>
      <c r="D808" s="22"/>
      <c r="E808" s="21" t="s">
        <v>75</v>
      </c>
    </row>
    <row r="809" spans="2:6" hidden="1" x14ac:dyDescent="0.3">
      <c r="B809" s="22"/>
      <c r="C809" s="22"/>
      <c r="D809" s="22"/>
      <c r="E809" s="21" t="s">
        <v>76</v>
      </c>
    </row>
    <row r="810" spans="2:6" hidden="1" x14ac:dyDescent="0.3">
      <c r="B810" s="22"/>
      <c r="C810" s="22"/>
      <c r="D810" s="22"/>
      <c r="E810" s="21" t="s">
        <v>77</v>
      </c>
    </row>
    <row r="811" spans="2:6" hidden="1" x14ac:dyDescent="0.3">
      <c r="B811" s="22"/>
      <c r="C811" s="22"/>
      <c r="D811" s="22"/>
      <c r="E811" s="21" t="s">
        <v>78</v>
      </c>
    </row>
    <row r="812" spans="2:6" hidden="1" x14ac:dyDescent="0.3">
      <c r="B812" s="22"/>
      <c r="C812" s="22"/>
      <c r="D812" s="22"/>
      <c r="E812" s="21" t="s">
        <v>79</v>
      </c>
    </row>
    <row r="813" spans="2:6" hidden="1" x14ac:dyDescent="0.3">
      <c r="B813" s="22"/>
      <c r="C813" s="22"/>
      <c r="D813" s="22"/>
      <c r="E813" s="21" t="s">
        <v>80</v>
      </c>
    </row>
    <row r="814" spans="2:6" hidden="1" x14ac:dyDescent="0.3">
      <c r="B814" s="22"/>
      <c r="C814" s="22"/>
      <c r="D814" s="22"/>
      <c r="E814" s="21" t="s">
        <v>81</v>
      </c>
    </row>
    <row r="815" spans="2:6" hidden="1" x14ac:dyDescent="0.3">
      <c r="B815" s="22"/>
      <c r="C815" s="22"/>
      <c r="D815" s="22"/>
      <c r="E815" s="21" t="s">
        <v>82</v>
      </c>
    </row>
    <row r="816" spans="2:6" hidden="1" x14ac:dyDescent="0.3">
      <c r="B816" s="22"/>
      <c r="C816" s="22"/>
      <c r="D816" s="22"/>
      <c r="E816" s="112" t="s">
        <v>83</v>
      </c>
      <c r="F816" s="111"/>
    </row>
    <row r="817" spans="2:10" hidden="1" x14ac:dyDescent="0.3">
      <c r="B817" s="22"/>
      <c r="C817" s="22"/>
      <c r="D817" s="22"/>
    </row>
    <row r="818" spans="2:10" hidden="1" x14ac:dyDescent="0.3">
      <c r="B818" s="22"/>
      <c r="C818" s="22"/>
      <c r="D818" s="22"/>
    </row>
    <row r="819" spans="2:10" hidden="1" x14ac:dyDescent="0.3">
      <c r="B819" s="22"/>
      <c r="C819" s="22"/>
      <c r="D819" s="22"/>
    </row>
    <row r="820" spans="2:10" ht="14" hidden="1" x14ac:dyDescent="0.3">
      <c r="B820" s="22"/>
      <c r="C820" s="103" t="s">
        <v>483</v>
      </c>
      <c r="D820" s="22"/>
    </row>
    <row r="821" spans="2:10" hidden="1" x14ac:dyDescent="0.3">
      <c r="B821" s="22"/>
      <c r="C821" s="22"/>
      <c r="D821" s="22">
        <v>3</v>
      </c>
      <c r="E821" s="23" t="s">
        <v>352</v>
      </c>
    </row>
    <row r="822" spans="2:10" hidden="1" x14ac:dyDescent="0.3">
      <c r="B822" s="22"/>
      <c r="C822" s="22"/>
      <c r="D822" s="22"/>
      <c r="E822" s="21" t="s">
        <v>93</v>
      </c>
      <c r="J822" s="1">
        <f>IF(B117="",0,1)</f>
        <v>0</v>
      </c>
    </row>
    <row r="823" spans="2:10" hidden="1" x14ac:dyDescent="0.3">
      <c r="B823" s="22"/>
      <c r="C823" s="22"/>
      <c r="D823" s="22"/>
      <c r="E823" s="21" t="s">
        <v>89</v>
      </c>
      <c r="J823" s="1">
        <f>IF(B118="",0,1)</f>
        <v>0</v>
      </c>
    </row>
    <row r="824" spans="2:10" hidden="1" x14ac:dyDescent="0.3">
      <c r="B824" s="22"/>
      <c r="C824" s="22"/>
      <c r="D824" s="22"/>
      <c r="E824" s="21" t="s">
        <v>91</v>
      </c>
      <c r="J824" s="1">
        <f>IF(H117="",0,1)</f>
        <v>0</v>
      </c>
    </row>
    <row r="825" spans="2:10" hidden="1" x14ac:dyDescent="0.3">
      <c r="B825" s="22"/>
      <c r="C825" s="22"/>
      <c r="D825" s="22"/>
      <c r="E825" s="21" t="s">
        <v>86</v>
      </c>
      <c r="J825" s="1">
        <f>IF(H118="",0,1)</f>
        <v>0</v>
      </c>
    </row>
    <row r="826" spans="2:10" hidden="1" x14ac:dyDescent="0.3">
      <c r="B826" s="22"/>
      <c r="C826" s="22"/>
      <c r="D826" s="22"/>
      <c r="E826" s="21" t="s">
        <v>102</v>
      </c>
      <c r="J826" s="1">
        <f>IF(OR(D119=".&gt;",D119=""),0,1)</f>
        <v>0</v>
      </c>
    </row>
    <row r="827" spans="2:10" hidden="1" x14ac:dyDescent="0.3">
      <c r="B827" s="22"/>
      <c r="C827" s="22"/>
      <c r="D827" s="22"/>
      <c r="E827" s="21" t="s">
        <v>99</v>
      </c>
      <c r="J827" s="29">
        <f>SUM(J822:J826)</f>
        <v>0</v>
      </c>
    </row>
    <row r="828" spans="2:10" hidden="1" x14ac:dyDescent="0.3">
      <c r="B828" s="22"/>
      <c r="C828" s="22"/>
      <c r="D828" s="22"/>
      <c r="E828" s="21" t="s">
        <v>101</v>
      </c>
      <c r="J828" s="107" t="str">
        <f>IF(J827=0,"none",IF(J827=1,"one",IF(J827=2,"two",IF(J827=3,"three",IF(J827=4,"four",IF(J827=5,"five"))))))</f>
        <v>none</v>
      </c>
    </row>
    <row r="829" spans="2:10" hidden="1" x14ac:dyDescent="0.3">
      <c r="B829" s="22"/>
      <c r="C829" s="22"/>
      <c r="D829" s="22"/>
      <c r="E829" s="21" t="s">
        <v>87</v>
      </c>
      <c r="J829" s="13" t="s">
        <v>389</v>
      </c>
    </row>
    <row r="830" spans="2:10" hidden="1" x14ac:dyDescent="0.3">
      <c r="B830" s="22"/>
      <c r="C830" s="22"/>
      <c r="D830" s="22"/>
      <c r="E830" s="21" t="s">
        <v>88</v>
      </c>
      <c r="J830" s="1" t="s">
        <v>362</v>
      </c>
    </row>
    <row r="831" spans="2:10" hidden="1" x14ac:dyDescent="0.3">
      <c r="B831" s="22"/>
      <c r="C831" s="22"/>
      <c r="D831" s="22"/>
      <c r="E831" s="21" t="s">
        <v>98</v>
      </c>
      <c r="J831" s="1" t="s">
        <v>363</v>
      </c>
    </row>
    <row r="832" spans="2:10" hidden="1" x14ac:dyDescent="0.3">
      <c r="B832" s="22"/>
      <c r="C832" s="22"/>
      <c r="D832" s="22"/>
      <c r="E832" s="21" t="s">
        <v>92</v>
      </c>
      <c r="J832" s="1" t="s">
        <v>368</v>
      </c>
    </row>
    <row r="833" spans="2:14" hidden="1" x14ac:dyDescent="0.3">
      <c r="B833" s="22"/>
      <c r="C833" s="22"/>
      <c r="D833" s="22"/>
      <c r="E833" s="21" t="s">
        <v>103</v>
      </c>
      <c r="J833" s="1" t="str">
        <f>CONCATENATE(L833,M833,N833)</f>
        <v>These are the top none reasons that come to mind.</v>
      </c>
      <c r="K833" s="108" t="s">
        <v>366</v>
      </c>
      <c r="L833" s="1" t="s">
        <v>364</v>
      </c>
      <c r="M833" s="1" t="str">
        <f>J828</f>
        <v>none</v>
      </c>
      <c r="N833" s="17" t="s">
        <v>365</v>
      </c>
    </row>
    <row r="834" spans="2:14" hidden="1" x14ac:dyDescent="0.3">
      <c r="B834" s="22"/>
      <c r="C834" s="22"/>
      <c r="D834" s="22"/>
      <c r="E834" s="21" t="s">
        <v>95</v>
      </c>
    </row>
    <row r="835" spans="2:14" hidden="1" x14ac:dyDescent="0.3">
      <c r="B835" s="22"/>
      <c r="C835" s="22"/>
      <c r="D835" s="22"/>
      <c r="E835" s="21" t="s">
        <v>84</v>
      </c>
      <c r="J835" s="13" t="str">
        <f>IF(J827=0,J831,IF(J827=1,J832,IF(AND(J827&gt;1,J827&lt;=10),J833)))</f>
        <v>There are no reasons that currently come to mind.</v>
      </c>
    </row>
    <row r="836" spans="2:14" hidden="1" x14ac:dyDescent="0.3">
      <c r="B836" s="22"/>
      <c r="C836" s="22"/>
      <c r="D836" s="22"/>
      <c r="E836" s="21" t="s">
        <v>85</v>
      </c>
    </row>
    <row r="837" spans="2:14" hidden="1" x14ac:dyDescent="0.3">
      <c r="B837" s="22"/>
      <c r="C837" s="22"/>
      <c r="D837" s="22"/>
      <c r="E837" s="21" t="s">
        <v>97</v>
      </c>
    </row>
    <row r="838" spans="2:14" hidden="1" x14ac:dyDescent="0.3">
      <c r="B838" s="22"/>
      <c r="C838" s="22"/>
      <c r="D838" s="22"/>
      <c r="E838" s="21" t="s">
        <v>94</v>
      </c>
    </row>
    <row r="839" spans="2:14" hidden="1" x14ac:dyDescent="0.3">
      <c r="B839" s="22"/>
      <c r="C839" s="22"/>
      <c r="D839" s="22"/>
      <c r="E839" s="21" t="s">
        <v>100</v>
      </c>
    </row>
    <row r="840" spans="2:14" hidden="1" x14ac:dyDescent="0.3">
      <c r="B840" s="22"/>
      <c r="C840" s="22"/>
      <c r="D840" s="22"/>
      <c r="E840" s="21" t="s">
        <v>90</v>
      </c>
    </row>
    <row r="841" spans="2:14" hidden="1" x14ac:dyDescent="0.3">
      <c r="B841" s="22"/>
      <c r="C841" s="22"/>
      <c r="D841" s="22"/>
      <c r="E841" s="21" t="s">
        <v>96</v>
      </c>
    </row>
    <row r="842" spans="2:14" hidden="1" x14ac:dyDescent="0.3">
      <c r="B842" s="22"/>
      <c r="C842" s="22"/>
      <c r="D842" s="22"/>
      <c r="E842" s="18" t="s">
        <v>127</v>
      </c>
    </row>
    <row r="843" spans="2:14" hidden="1" x14ac:dyDescent="0.3">
      <c r="B843" s="22"/>
      <c r="C843" s="22" t="str">
        <f>IF(OR(B117=E842,H117=E842,B118=E842,H118=E842),"Other: ","")</f>
        <v/>
      </c>
      <c r="D843" s="22" t="str">
        <f>IF(C843="",".&gt;","")</f>
        <v>.&gt;</v>
      </c>
      <c r="E843" s="18"/>
    </row>
    <row r="844" spans="2:14" hidden="1" x14ac:dyDescent="0.3">
      <c r="B844" s="22"/>
      <c r="C844" s="22"/>
      <c r="D844" s="22"/>
      <c r="E844" s="18"/>
    </row>
    <row r="845" spans="2:14" hidden="1" x14ac:dyDescent="0.3">
      <c r="B845" s="22"/>
      <c r="C845" s="22"/>
      <c r="D845" s="22"/>
      <c r="E845" s="18"/>
    </row>
    <row r="846" spans="2:14" ht="14" hidden="1" x14ac:dyDescent="0.3">
      <c r="B846" s="22"/>
      <c r="C846" s="103" t="s">
        <v>484</v>
      </c>
      <c r="D846" s="22"/>
    </row>
    <row r="847" spans="2:14" hidden="1" x14ac:dyDescent="0.3">
      <c r="B847" s="22"/>
      <c r="C847" s="22"/>
      <c r="D847" s="22">
        <v>4</v>
      </c>
      <c r="E847" s="23" t="s">
        <v>126</v>
      </c>
      <c r="H847" s="1"/>
      <c r="I847" s="24" t="s">
        <v>148</v>
      </c>
      <c r="K847" s="25" t="s">
        <v>149</v>
      </c>
    </row>
    <row r="848" spans="2:14" hidden="1" x14ac:dyDescent="0.3">
      <c r="B848" s="22"/>
      <c r="C848" s="22"/>
      <c r="D848" s="22"/>
      <c r="E848" s="21" t="s">
        <v>130</v>
      </c>
      <c r="F848" s="21"/>
      <c r="G848" s="21"/>
      <c r="H848" s="21"/>
      <c r="I848" s="21"/>
      <c r="J848" s="1">
        <f>IF(B123="",0,1)</f>
        <v>0</v>
      </c>
    </row>
    <row r="849" spans="2:14" hidden="1" x14ac:dyDescent="0.3">
      <c r="B849" s="22"/>
      <c r="C849" s="22"/>
      <c r="D849" s="22"/>
      <c r="E849" s="21" t="s">
        <v>143</v>
      </c>
      <c r="F849" s="21"/>
      <c r="G849" s="21"/>
      <c r="H849" s="21"/>
      <c r="I849" s="21"/>
      <c r="J849" s="1">
        <f>IF(B124="",0,1)</f>
        <v>0</v>
      </c>
    </row>
    <row r="850" spans="2:14" hidden="1" x14ac:dyDescent="0.3">
      <c r="B850" s="22"/>
      <c r="C850" s="22"/>
      <c r="D850" s="22"/>
      <c r="E850" s="21" t="s">
        <v>145</v>
      </c>
      <c r="F850" s="21"/>
      <c r="G850" s="21"/>
      <c r="H850" s="21"/>
      <c r="I850" s="21"/>
      <c r="J850" s="1">
        <f>IF(H123="",0,1)</f>
        <v>0</v>
      </c>
    </row>
    <row r="851" spans="2:14" hidden="1" x14ac:dyDescent="0.3">
      <c r="B851" s="22"/>
      <c r="C851" s="22"/>
      <c r="D851" s="22"/>
      <c r="E851" s="21" t="s">
        <v>128</v>
      </c>
      <c r="F851" s="21"/>
      <c r="G851" s="21"/>
      <c r="H851" s="21"/>
      <c r="I851" s="21"/>
      <c r="J851" s="1">
        <f>IF(H124="",0,1)</f>
        <v>0</v>
      </c>
    </row>
    <row r="852" spans="2:14" hidden="1" x14ac:dyDescent="0.3">
      <c r="B852" s="22"/>
      <c r="C852" s="22"/>
      <c r="D852" s="22"/>
      <c r="E852" s="21" t="s">
        <v>150</v>
      </c>
      <c r="F852" s="21"/>
      <c r="G852" s="21"/>
      <c r="H852" s="21"/>
      <c r="I852" s="21"/>
      <c r="J852" s="1">
        <f>IF(OR(D125="",D125=".&gt;"),0,1)</f>
        <v>0</v>
      </c>
    </row>
    <row r="853" spans="2:14" hidden="1" x14ac:dyDescent="0.3">
      <c r="B853" s="22"/>
      <c r="C853" s="22"/>
      <c r="D853" s="22"/>
      <c r="E853" s="21" t="s">
        <v>144</v>
      </c>
      <c r="F853" s="21"/>
      <c r="G853" s="21"/>
      <c r="H853" s="21"/>
      <c r="I853" s="21"/>
      <c r="J853" s="29">
        <f>SUM(J848:J852)</f>
        <v>0</v>
      </c>
    </row>
    <row r="854" spans="2:14" hidden="1" x14ac:dyDescent="0.3">
      <c r="B854" s="22"/>
      <c r="C854" s="22"/>
      <c r="D854" s="22"/>
      <c r="E854" s="21" t="s">
        <v>134</v>
      </c>
      <c r="F854" s="21"/>
      <c r="G854" s="21"/>
      <c r="H854" s="21"/>
      <c r="I854" s="21"/>
      <c r="J854" s="107" t="str">
        <f>IF(J853=0,"none",IF(J853=1,"one",IF(J853=2,"two",IF(J853=3,"three",IF(J853=4,"four",IF(J853=5,"five"))))))</f>
        <v>none</v>
      </c>
    </row>
    <row r="855" spans="2:14" hidden="1" x14ac:dyDescent="0.3">
      <c r="B855" s="22"/>
      <c r="C855" s="22"/>
      <c r="D855" s="22"/>
      <c r="E855" s="21" t="s">
        <v>136</v>
      </c>
      <c r="F855" s="21"/>
      <c r="G855" s="21"/>
      <c r="H855" s="21"/>
      <c r="I855" s="21"/>
      <c r="J855" s="13" t="s">
        <v>389</v>
      </c>
    </row>
    <row r="856" spans="2:14" hidden="1" x14ac:dyDescent="0.3">
      <c r="B856" s="22"/>
      <c r="C856" s="22"/>
      <c r="D856" s="22"/>
      <c r="E856" s="21" t="s">
        <v>142</v>
      </c>
      <c r="F856" s="21"/>
      <c r="G856" s="21"/>
      <c r="H856" s="21"/>
      <c r="I856" s="21"/>
      <c r="J856" s="1" t="s">
        <v>362</v>
      </c>
    </row>
    <row r="857" spans="2:14" hidden="1" x14ac:dyDescent="0.3">
      <c r="B857" s="22"/>
      <c r="C857" s="22"/>
      <c r="D857" s="22"/>
      <c r="E857" s="21" t="s">
        <v>146</v>
      </c>
      <c r="F857" s="21"/>
      <c r="G857" s="21"/>
      <c r="H857" s="21"/>
      <c r="I857" s="21"/>
      <c r="J857" s="1" t="s">
        <v>363</v>
      </c>
    </row>
    <row r="858" spans="2:14" hidden="1" x14ac:dyDescent="0.3">
      <c r="B858" s="22"/>
      <c r="C858" s="22"/>
      <c r="D858" s="22"/>
      <c r="E858" s="21" t="s">
        <v>138</v>
      </c>
      <c r="F858" s="21"/>
      <c r="G858" s="21"/>
      <c r="H858" s="21"/>
      <c r="I858" s="21"/>
      <c r="J858" s="1" t="s">
        <v>368</v>
      </c>
    </row>
    <row r="859" spans="2:14" hidden="1" x14ac:dyDescent="0.3">
      <c r="B859" s="22"/>
      <c r="C859" s="22"/>
      <c r="D859" s="22"/>
      <c r="E859" s="21" t="s">
        <v>137</v>
      </c>
      <c r="F859" s="21"/>
      <c r="G859" s="21"/>
      <c r="H859" s="21"/>
      <c r="I859" s="21"/>
      <c r="J859" s="1" t="str">
        <f>CONCATENATE(L859,M859,N859)</f>
        <v>These are the top none reasons that come to mind.</v>
      </c>
      <c r="K859" s="108" t="s">
        <v>366</v>
      </c>
      <c r="L859" s="1" t="s">
        <v>364</v>
      </c>
      <c r="M859" s="1" t="str">
        <f>J854</f>
        <v>none</v>
      </c>
      <c r="N859" s="17" t="s">
        <v>365</v>
      </c>
    </row>
    <row r="860" spans="2:14" hidden="1" x14ac:dyDescent="0.3">
      <c r="B860" s="22"/>
      <c r="C860" s="22"/>
      <c r="D860" s="22"/>
      <c r="E860" s="21" t="s">
        <v>129</v>
      </c>
      <c r="F860" s="21"/>
      <c r="G860" s="21"/>
      <c r="H860" s="21"/>
      <c r="I860" s="21"/>
    </row>
    <row r="861" spans="2:14" hidden="1" x14ac:dyDescent="0.3">
      <c r="B861" s="22"/>
      <c r="C861" s="22"/>
      <c r="D861" s="22"/>
      <c r="E861" s="21" t="s">
        <v>131</v>
      </c>
      <c r="F861" s="21"/>
      <c r="G861" s="21"/>
      <c r="H861" s="21"/>
      <c r="I861" s="21"/>
      <c r="J861" s="13" t="str">
        <f>IF(J853=0,J855,IF(J853=1,J858,IF(AND(J853&gt;1,J853&lt;=10),J859)))</f>
        <v>Pick at least one reason, or up to five reasons that come to mind.</v>
      </c>
    </row>
    <row r="862" spans="2:14" hidden="1" x14ac:dyDescent="0.3">
      <c r="B862" s="22"/>
      <c r="C862" s="22"/>
      <c r="D862" s="22"/>
      <c r="E862" s="21" t="s">
        <v>141</v>
      </c>
      <c r="F862" s="21"/>
      <c r="G862" s="21"/>
      <c r="H862" s="21"/>
      <c r="I862" s="21"/>
      <c r="J862" s="21"/>
      <c r="K862" s="21"/>
      <c r="L862" s="21"/>
      <c r="M862" s="21"/>
    </row>
    <row r="863" spans="2:14" hidden="1" x14ac:dyDescent="0.3">
      <c r="B863" s="22"/>
      <c r="C863" s="22"/>
      <c r="D863" s="22"/>
      <c r="E863" s="21" t="s">
        <v>342</v>
      </c>
      <c r="F863" s="21"/>
      <c r="G863" s="21"/>
      <c r="H863" s="21"/>
      <c r="I863" s="21"/>
      <c r="J863" s="21"/>
      <c r="K863" s="21"/>
      <c r="L863" s="21"/>
      <c r="M863" s="21"/>
    </row>
    <row r="864" spans="2:14" hidden="1" x14ac:dyDescent="0.3">
      <c r="B864" s="22"/>
      <c r="C864" s="22"/>
      <c r="D864" s="22"/>
      <c r="E864" s="21" t="s">
        <v>132</v>
      </c>
      <c r="F864" s="21"/>
      <c r="G864" s="21"/>
      <c r="H864" s="21"/>
      <c r="I864" s="21"/>
      <c r="J864" s="21"/>
      <c r="K864" s="21"/>
      <c r="L864" s="21"/>
      <c r="M864" s="21"/>
    </row>
    <row r="865" spans="2:13" hidden="1" x14ac:dyDescent="0.3">
      <c r="B865" s="22"/>
      <c r="C865" s="22"/>
      <c r="D865" s="22"/>
      <c r="E865" s="21" t="s">
        <v>133</v>
      </c>
      <c r="F865" s="21"/>
      <c r="G865" s="21"/>
      <c r="H865" s="21"/>
      <c r="I865" s="21"/>
      <c r="J865" s="21"/>
      <c r="K865" s="21"/>
      <c r="L865" s="21"/>
      <c r="M865" s="21"/>
    </row>
    <row r="866" spans="2:13" hidden="1" x14ac:dyDescent="0.3">
      <c r="B866" s="22"/>
      <c r="C866" s="22"/>
      <c r="D866" s="22"/>
      <c r="E866" s="21" t="s">
        <v>139</v>
      </c>
      <c r="F866" s="21"/>
      <c r="G866" s="21"/>
      <c r="H866" s="21"/>
      <c r="I866" s="21"/>
      <c r="J866" s="21"/>
      <c r="K866" s="21"/>
      <c r="L866" s="21"/>
      <c r="M866" s="21"/>
    </row>
    <row r="867" spans="2:13" hidden="1" x14ac:dyDescent="0.3">
      <c r="B867" s="22"/>
      <c r="C867" s="22"/>
      <c r="D867" s="22"/>
      <c r="E867" s="21" t="s">
        <v>135</v>
      </c>
      <c r="F867" s="21"/>
      <c r="G867" s="21"/>
      <c r="H867" s="21"/>
      <c r="I867" s="21"/>
      <c r="J867" s="21"/>
      <c r="K867" s="21"/>
      <c r="L867" s="21"/>
      <c r="M867" s="21"/>
    </row>
    <row r="868" spans="2:13" hidden="1" x14ac:dyDescent="0.3">
      <c r="B868" s="22"/>
      <c r="C868" s="22"/>
      <c r="D868" s="22"/>
      <c r="E868" s="21" t="s">
        <v>147</v>
      </c>
      <c r="F868" s="21"/>
      <c r="G868" s="21"/>
      <c r="H868" s="21"/>
      <c r="I868" s="21"/>
      <c r="J868" s="21"/>
      <c r="K868" s="21"/>
      <c r="L868" s="21"/>
      <c r="M868" s="21"/>
    </row>
    <row r="869" spans="2:13" hidden="1" x14ac:dyDescent="0.3">
      <c r="B869" s="22"/>
      <c r="C869" s="22"/>
      <c r="D869" s="22"/>
      <c r="E869" s="21" t="s">
        <v>140</v>
      </c>
      <c r="F869" s="21"/>
      <c r="G869" s="21"/>
      <c r="H869" s="21"/>
      <c r="I869" s="21"/>
      <c r="J869" s="21"/>
      <c r="K869" s="21"/>
      <c r="L869" s="21"/>
      <c r="M869" s="21"/>
    </row>
    <row r="870" spans="2:13" hidden="1" x14ac:dyDescent="0.3">
      <c r="B870" s="22"/>
      <c r="C870" s="22"/>
      <c r="D870" s="22"/>
      <c r="E870" s="21" t="s">
        <v>127</v>
      </c>
    </row>
    <row r="871" spans="2:13" hidden="1" x14ac:dyDescent="0.3">
      <c r="B871" s="22"/>
      <c r="C871" s="22" t="str">
        <f>IF(OR(B123=E870,H123=E870,B124=E870,H124=E870),"Other: ","")</f>
        <v/>
      </c>
      <c r="D871" s="22" t="str">
        <f>IF(C871="",".&gt;","")</f>
        <v>.&gt;</v>
      </c>
      <c r="E871" s="18"/>
    </row>
    <row r="872" spans="2:13" hidden="1" x14ac:dyDescent="0.3">
      <c r="B872" s="22"/>
      <c r="C872" s="22"/>
      <c r="D872" s="22"/>
    </row>
    <row r="873" spans="2:13" ht="15.5" hidden="1" x14ac:dyDescent="0.35">
      <c r="B873" s="63" t="s">
        <v>353</v>
      </c>
    </row>
    <row r="874" spans="2:13" hidden="1" x14ac:dyDescent="0.3">
      <c r="E874" s="21"/>
    </row>
    <row r="875" spans="2:13" ht="13.5" hidden="1" x14ac:dyDescent="0.35">
      <c r="B875" s="34">
        <v>1</v>
      </c>
      <c r="C875" s="35" t="s">
        <v>158</v>
      </c>
      <c r="D875" s="18" t="s">
        <v>201</v>
      </c>
      <c r="E875" s="18" t="str">
        <f t="shared" ref="E875:E894" si="14">CONCATENATE("defunctions countered by this refunction: ",D875)</f>
        <v>defunctions countered by this refunction: ungratefulness, entitlement</v>
      </c>
      <c r="F875" s="32" t="s">
        <v>202</v>
      </c>
      <c r="G875" s="18" t="s">
        <v>203</v>
      </c>
      <c r="H875" s="30" t="s">
        <v>204</v>
      </c>
      <c r="K875" s="35" t="s">
        <v>403</v>
      </c>
    </row>
    <row r="876" spans="2:13" ht="13.5" hidden="1" x14ac:dyDescent="0.35">
      <c r="B876" s="34">
        <v>2</v>
      </c>
      <c r="C876" s="35" t="s">
        <v>205</v>
      </c>
      <c r="D876" s="18" t="s">
        <v>206</v>
      </c>
      <c r="E876" s="18" t="str">
        <f t="shared" si="14"/>
        <v>defunctions countered by this refunction: arrogance, hubris, haughtiness</v>
      </c>
      <c r="F876" s="32" t="s">
        <v>207</v>
      </c>
      <c r="G876" s="18" t="s">
        <v>208</v>
      </c>
      <c r="H876" s="30" t="s">
        <v>204</v>
      </c>
      <c r="K876" s="35" t="s">
        <v>404</v>
      </c>
    </row>
    <row r="877" spans="2:13" ht="13.5" hidden="1" x14ac:dyDescent="0.35">
      <c r="B877" s="34">
        <v>3</v>
      </c>
      <c r="C877" s="35" t="s">
        <v>209</v>
      </c>
      <c r="D877" s="18" t="s">
        <v>210</v>
      </c>
      <c r="E877" s="18" t="str">
        <f t="shared" si="14"/>
        <v>defunctions countered by this refunction: dishonesty, disingenuousness, deceitfulness</v>
      </c>
      <c r="F877" s="32" t="s">
        <v>211</v>
      </c>
      <c r="G877" s="18" t="s">
        <v>212</v>
      </c>
      <c r="H877" s="30" t="s">
        <v>204</v>
      </c>
      <c r="K877" s="35" t="s">
        <v>405</v>
      </c>
    </row>
    <row r="878" spans="2:13" ht="13.5" hidden="1" x14ac:dyDescent="0.35">
      <c r="B878" s="34">
        <v>4</v>
      </c>
      <c r="C878" s="35" t="s">
        <v>213</v>
      </c>
      <c r="D878" s="18" t="s">
        <v>214</v>
      </c>
      <c r="E878" s="18" t="str">
        <f t="shared" si="14"/>
        <v>defunctions countered by this refunction: unkindness, rudeness, rashness</v>
      </c>
      <c r="F878" s="32" t="s">
        <v>215</v>
      </c>
      <c r="G878" s="18" t="s">
        <v>216</v>
      </c>
      <c r="H878" s="30" t="s">
        <v>204</v>
      </c>
      <c r="K878" s="35" t="s">
        <v>406</v>
      </c>
    </row>
    <row r="879" spans="2:13" ht="13.5" hidden="1" x14ac:dyDescent="0.35">
      <c r="B879" s="34">
        <v>5</v>
      </c>
      <c r="C879" s="35" t="s">
        <v>217</v>
      </c>
      <c r="D879" s="18" t="s">
        <v>218</v>
      </c>
      <c r="E879" s="18" t="str">
        <f t="shared" si="14"/>
        <v>defunctions countered by this refunction: roughness, harshness, brashness</v>
      </c>
      <c r="F879" s="32" t="s">
        <v>219</v>
      </c>
      <c r="G879" s="18" t="s">
        <v>220</v>
      </c>
      <c r="H879" s="30" t="s">
        <v>204</v>
      </c>
      <c r="K879" s="35" t="s">
        <v>407</v>
      </c>
    </row>
    <row r="880" spans="2:13" ht="13.5" hidden="1" x14ac:dyDescent="0.35">
      <c r="B880" s="34">
        <v>6</v>
      </c>
      <c r="C880" s="35" t="s">
        <v>162</v>
      </c>
      <c r="D880" s="18" t="s">
        <v>221</v>
      </c>
      <c r="E880" s="18" t="str">
        <f t="shared" si="14"/>
        <v>defunctions countered by this refunction: unrealistic expectations, perfectionism</v>
      </c>
      <c r="F880" s="32" t="s">
        <v>222</v>
      </c>
      <c r="G880" s="18" t="s">
        <v>223</v>
      </c>
      <c r="H880" s="30" t="s">
        <v>224</v>
      </c>
      <c r="K880" s="35" t="s">
        <v>408</v>
      </c>
    </row>
    <row r="881" spans="2:11" ht="13.5" hidden="1" x14ac:dyDescent="0.35">
      <c r="B881" s="34">
        <v>7</v>
      </c>
      <c r="C881" s="35" t="s">
        <v>225</v>
      </c>
      <c r="D881" s="18" t="s">
        <v>226</v>
      </c>
      <c r="E881" s="18" t="str">
        <f t="shared" si="14"/>
        <v>defunctions countered by this refunction: grudge, rage, spitefulness</v>
      </c>
      <c r="F881" s="32" t="s">
        <v>227</v>
      </c>
      <c r="G881" s="18" t="s">
        <v>228</v>
      </c>
      <c r="H881" s="30" t="s">
        <v>224</v>
      </c>
      <c r="K881" s="35" t="s">
        <v>409</v>
      </c>
    </row>
    <row r="882" spans="2:11" ht="13.5" hidden="1" x14ac:dyDescent="0.35">
      <c r="B882" s="34">
        <v>8</v>
      </c>
      <c r="C882" s="35" t="s">
        <v>229</v>
      </c>
      <c r="D882" s="18" t="s">
        <v>230</v>
      </c>
      <c r="E882" s="18" t="str">
        <f t="shared" si="14"/>
        <v>defunctions countered by this refunction: condemnation, exaction, vengeance</v>
      </c>
      <c r="F882" s="32" t="s">
        <v>231</v>
      </c>
      <c r="G882" s="18" t="s">
        <v>232</v>
      </c>
      <c r="H882" s="30" t="s">
        <v>224</v>
      </c>
      <c r="K882" s="35" t="s">
        <v>410</v>
      </c>
    </row>
    <row r="883" spans="2:11" ht="13.5" hidden="1" x14ac:dyDescent="0.35">
      <c r="B883" s="34">
        <v>9</v>
      </c>
      <c r="C883" s="35" t="s">
        <v>233</v>
      </c>
      <c r="D883" s="18" t="s">
        <v>234</v>
      </c>
      <c r="E883" s="18" t="str">
        <f t="shared" si="14"/>
        <v>defunctions countered by this refunction: cruelty, vindictiveness, retaliation</v>
      </c>
      <c r="F883" s="32" t="s">
        <v>235</v>
      </c>
      <c r="G883" s="18" t="s">
        <v>236</v>
      </c>
      <c r="H883" s="30" t="s">
        <v>224</v>
      </c>
      <c r="K883" s="35" t="s">
        <v>411</v>
      </c>
    </row>
    <row r="884" spans="2:11" ht="13.5" hidden="1" x14ac:dyDescent="0.35">
      <c r="B884" s="34">
        <v>10</v>
      </c>
      <c r="C884" s="35" t="s">
        <v>237</v>
      </c>
      <c r="D884" s="18" t="s">
        <v>238</v>
      </c>
      <c r="E884" s="18" t="str">
        <f t="shared" si="14"/>
        <v>defunctions countered by this refunction: revenge, vengeance</v>
      </c>
      <c r="F884" s="32" t="s">
        <v>239</v>
      </c>
      <c r="G884" s="18" t="s">
        <v>240</v>
      </c>
      <c r="H884" s="30" t="s">
        <v>224</v>
      </c>
      <c r="K884" s="35" t="s">
        <v>412</v>
      </c>
    </row>
    <row r="885" spans="2:11" ht="13.5" hidden="1" x14ac:dyDescent="0.35">
      <c r="B885" s="34">
        <v>11</v>
      </c>
      <c r="C885" s="35" t="s">
        <v>241</v>
      </c>
      <c r="D885" s="18" t="s">
        <v>242</v>
      </c>
      <c r="E885" s="18" t="str">
        <f t="shared" si="14"/>
        <v>defunctions countered by this refunction: intolerance, fleetingness</v>
      </c>
      <c r="F885" s="32" t="s">
        <v>243</v>
      </c>
      <c r="G885" s="18" t="s">
        <v>244</v>
      </c>
      <c r="H885" s="30" t="s">
        <v>245</v>
      </c>
      <c r="K885" s="35" t="s">
        <v>413</v>
      </c>
    </row>
    <row r="886" spans="2:11" ht="13.5" hidden="1" x14ac:dyDescent="0.35">
      <c r="B886" s="34">
        <v>12</v>
      </c>
      <c r="C886" s="35" t="s">
        <v>246</v>
      </c>
      <c r="D886" s="18" t="s">
        <v>247</v>
      </c>
      <c r="E886" s="18" t="str">
        <f t="shared" si="14"/>
        <v>defunctions countered by this refunction: hesitancy, inconsistency, satisficing</v>
      </c>
      <c r="F886" s="32" t="s">
        <v>248</v>
      </c>
      <c r="G886" s="18" t="s">
        <v>249</v>
      </c>
      <c r="H886" s="30" t="s">
        <v>245</v>
      </c>
      <c r="K886" s="35" t="s">
        <v>414</v>
      </c>
    </row>
    <row r="887" spans="2:11" ht="13.5" hidden="1" x14ac:dyDescent="0.35">
      <c r="B887" s="34">
        <v>13</v>
      </c>
      <c r="C887" s="35" t="s">
        <v>250</v>
      </c>
      <c r="D887" s="18" t="s">
        <v>251</v>
      </c>
      <c r="E887" s="18" t="str">
        <f t="shared" si="14"/>
        <v>defunctions countered by this refunction: undiscipline, overindulgence, negligence</v>
      </c>
      <c r="F887" s="32" t="s">
        <v>252</v>
      </c>
      <c r="G887" s="18" t="s">
        <v>253</v>
      </c>
      <c r="H887" s="30" t="s">
        <v>245</v>
      </c>
      <c r="K887" s="35" t="s">
        <v>415</v>
      </c>
    </row>
    <row r="888" spans="2:11" ht="13.5" hidden="1" x14ac:dyDescent="0.35">
      <c r="B888" s="34">
        <v>14</v>
      </c>
      <c r="C888" s="35" t="s">
        <v>254</v>
      </c>
      <c r="D888" s="18" t="s">
        <v>255</v>
      </c>
      <c r="E888" s="18" t="str">
        <f t="shared" si="14"/>
        <v>defunctions countered by this refunction: distempered, unsettled</v>
      </c>
      <c r="F888" s="32" t="s">
        <v>256</v>
      </c>
      <c r="G888" s="18" t="s">
        <v>257</v>
      </c>
      <c r="H888" s="30" t="s">
        <v>245</v>
      </c>
      <c r="K888" s="35" t="s">
        <v>416</v>
      </c>
    </row>
    <row r="889" spans="2:11" ht="13.5" hidden="1" x14ac:dyDescent="0.35">
      <c r="B889" s="34">
        <v>15</v>
      </c>
      <c r="C889" s="35" t="s">
        <v>258</v>
      </c>
      <c r="D889" s="18" t="s">
        <v>259</v>
      </c>
      <c r="E889" s="18" t="str">
        <f t="shared" si="14"/>
        <v>defunctions countered by this refunction: fragility, rigidity, inflexibility</v>
      </c>
      <c r="F889" s="32" t="s">
        <v>260</v>
      </c>
      <c r="G889" s="18" t="s">
        <v>261</v>
      </c>
      <c r="H889" s="30" t="s">
        <v>245</v>
      </c>
      <c r="K889" s="35" t="s">
        <v>417</v>
      </c>
    </row>
    <row r="890" spans="2:11" ht="13.5" hidden="1" x14ac:dyDescent="0.35">
      <c r="B890" s="34">
        <v>16</v>
      </c>
      <c r="C890" s="35" t="s">
        <v>262</v>
      </c>
      <c r="D890" s="18" t="s">
        <v>263</v>
      </c>
      <c r="E890" s="18" t="str">
        <f t="shared" si="14"/>
        <v>defunctions countered by this refunction: impatience, false urgency</v>
      </c>
      <c r="F890" s="32" t="s">
        <v>264</v>
      </c>
      <c r="G890" s="18" t="s">
        <v>265</v>
      </c>
      <c r="H890" s="30" t="s">
        <v>266</v>
      </c>
      <c r="K890" s="35" t="s">
        <v>418</v>
      </c>
    </row>
    <row r="891" spans="2:11" ht="13.5" hidden="1" x14ac:dyDescent="0.35">
      <c r="B891" s="34">
        <v>17</v>
      </c>
      <c r="C891" s="35" t="s">
        <v>267</v>
      </c>
      <c r="D891" s="18" t="s">
        <v>268</v>
      </c>
      <c r="E891" s="18" t="str">
        <f t="shared" si="14"/>
        <v>defunctions countered by this refunction: untrustworthiness, betrayal</v>
      </c>
      <c r="F891" s="32" t="s">
        <v>269</v>
      </c>
      <c r="G891" s="18" t="s">
        <v>270</v>
      </c>
      <c r="H891" s="30" t="s">
        <v>266</v>
      </c>
      <c r="K891" s="35" t="s">
        <v>419</v>
      </c>
    </row>
    <row r="892" spans="2:11" ht="13.5" hidden="1" x14ac:dyDescent="0.35">
      <c r="B892" s="34">
        <v>18</v>
      </c>
      <c r="C892" s="35" t="s">
        <v>271</v>
      </c>
      <c r="D892" s="18" t="s">
        <v>272</v>
      </c>
      <c r="E892" s="18" t="str">
        <f t="shared" si="14"/>
        <v>defunctions countered by this refunction: selfishness, paternalism</v>
      </c>
      <c r="F892" s="32" t="s">
        <v>273</v>
      </c>
      <c r="G892" s="18" t="s">
        <v>274</v>
      </c>
      <c r="H892" s="30" t="s">
        <v>266</v>
      </c>
      <c r="K892" s="35" t="s">
        <v>420</v>
      </c>
    </row>
    <row r="893" spans="2:11" ht="13.5" hidden="1" x14ac:dyDescent="0.35">
      <c r="B893" s="34">
        <v>19</v>
      </c>
      <c r="C893" s="35" t="s">
        <v>275</v>
      </c>
      <c r="D893" s="18" t="s">
        <v>276</v>
      </c>
      <c r="E893" s="18" t="str">
        <f t="shared" si="14"/>
        <v>defunctions countered by this refunction: antipathy, hostility, alienation</v>
      </c>
      <c r="F893" s="32" t="s">
        <v>277</v>
      </c>
      <c r="G893" s="18" t="s">
        <v>278</v>
      </c>
      <c r="H893" s="30" t="s">
        <v>266</v>
      </c>
      <c r="K893" s="35" t="s">
        <v>421</v>
      </c>
    </row>
    <row r="894" spans="2:11" ht="13.5" hidden="1" x14ac:dyDescent="0.35">
      <c r="B894" s="34">
        <v>20</v>
      </c>
      <c r="C894" s="35" t="s">
        <v>279</v>
      </c>
      <c r="D894" s="18" t="s">
        <v>280</v>
      </c>
      <c r="E894" s="18" t="str">
        <f t="shared" si="14"/>
        <v>defunctions countered by this refunction: hate, animosity, outrage</v>
      </c>
      <c r="F894" s="32" t="s">
        <v>281</v>
      </c>
      <c r="G894" s="18" t="s">
        <v>282</v>
      </c>
      <c r="H894" s="30" t="s">
        <v>266</v>
      </c>
      <c r="K894" s="35" t="s">
        <v>422</v>
      </c>
    </row>
    <row r="895" spans="2:11" ht="13.5" hidden="1" thickBot="1" x14ac:dyDescent="0.35">
      <c r="D895" s="13"/>
      <c r="E895" s="13"/>
      <c r="F895" s="13"/>
      <c r="G895" s="13"/>
      <c r="H895" s="32"/>
    </row>
    <row r="896" spans="2:11" ht="13.5" hidden="1" thickBot="1" x14ac:dyDescent="0.35">
      <c r="C896" s="142">
        <f>B170</f>
        <v>0</v>
      </c>
      <c r="D896" s="109" t="str">
        <f>IF($B$170=$C875,D875,IF($B$170=$C876,D876,IF($B$170=$C877,D877,IF($B$170=$C878,D878,IF($B$170=$C879,D879,IF($B$170=$C880,D880,IF($B$170=$C881,D881,IF($B$170=$C882,D882,IF($B$170=$C883,D883,IF($B$170=$C884,D884,IF($B$170=$C885,D885,IF($B$170=$C886,D886,IF($B$170=$C887,D887,IF($B$170=$C888,D888,IF($B$170=$C889,D889,IF($B$170=$C890,D890,IF($B$170=$C891,D891,IF($B$170=$C892,D892,IF($B$170=$C893,D893,IF($B$170=$C894,D894,IF($B$170="","")))))))))))))))))))))</f>
        <v/>
      </c>
      <c r="E896" s="13" t="str">
        <f>IF($B$170=$C875,E875,IF($B$170=$C876,E876,IF($B$170=$C877,E877,IF($B$170=$C878,E878,IF($B$170=$C879,E879,IF($B$170=$C880,E880,IF($B$170=$C881,E881,IF($B$170=$C882,E882,IF($B$170=$C883,E883,IF($B$170=$C884,E884,IF($B$170=$C885,E885,IF($B$170=$C886,E886,IF($B$170=$C887,E887,IF($B$170=$C888,E888,IF($B$170=$C889,E889,IF($B$170=$C890,E890,IF($B$170=$C891,E891,IF($B$170=$C892,E892,IF($B$170=$C893,E893,IF($B$170=$C894,E894,IF($B$170="","")))))))))))))))))))))</f>
        <v/>
      </c>
      <c r="F896" s="13" t="str">
        <f>IF($B$170=$C875,F875,IF($B$170=$C876,F876,IF($B$170=$C877,F877,IF($B$170=$C878,F878,IF($B$170=$C879,F879,IF($B$170=$C880,F880,IF($B$170=$C881,F881,IF($B$170=$C882,F882,IF($B$170=$C883,F883,IF($B$170=$C884,F884,IF($B$170=$C885,F885,IF($B$170=$C886,F886,IF($B$170=$C887,F887,IF($B$170=$C888,F888,IF($B$170=$C889,F889,IF($B$170=$C890,F890,IF($B$170=$C891,F891,IF($B$170=$C892,F892,IF($B$170=$C893,F893,IF($B$170=$C894,F894,IF($B$170="",F897)))))))))))))))))))))</f>
        <v>The more you aptly apply these universal characters, the better the results.</v>
      </c>
      <c r="G896" s="13" t="str">
        <f>IF($B$170=$C875,G875,IF($B$170=$C876,G876,IF($B$170=$C877,G877,IF($B$170=$C878,G878,IF($B$170=$C879,G879,IF($B$170=$C880,G880,IF($B$170=$C881,G881,IF($B$170=$C882,G882,IF($B$170=$C883,G883,IF($B$170=$C884,G884,IF($B$170=$C885,G885,IF($B$170=$C886,G886,IF($B$170=$C887,G887,IF($B$170=$C888,G888,IF($B$170=$C889,G889,IF($B$170=$C890,G890,IF($B$170=$C891,G891,IF($B$170=$C892,G892,IF($B$170=$C893,G893,IF($B$170=$C894,G894,IF($B$170="",G897)))))))))))))))))))))</f>
        <v>Let these character principles guide each other to relate more vulnerably with each other. The more you offer empathy, patience, and forgiveness to the other, the more they can honestly admit to you. The more resilient you show you can be when bringing up some painful stuff, the more trust you build in your relatability. Pick a character principle that best applies to this situation. You can always change it to another each time sharing something new.</v>
      </c>
      <c r="H896" s="109" t="str">
        <f>IF($B$170=$C875,H875,IF($B$170=$C876,H876,IF($B$170=$C877,H877,IF($B$170=$C878,H878,IF($B$170=$C879,H879,IF($B$170=$C880,H880,IF($B$170=$C881,H881,IF($B$170=$C882,H882,IF($B$170=$C883,H883,IF($B$170=$C884,H884,IF($B$170=$C885,H885,IF($B$170=$C886,H886,IF($B$170=$C887,H887,IF($B$170=$C888,H888,IF($B$170=$C889,H889,IF($B$170=$C890,H890,IF($B$170=$C891,H891,IF($B$170=$C892,H892,IF($B$170=$C893,H893,IF($B$170=$C894,H894,IF($B$170="","")))))))))))))))))))))</f>
        <v/>
      </c>
      <c r="K896" s="143" t="str">
        <f t="shared" ref="K896" si="15">IF($B$170=$C875,K875,IF($B$170=$C876,K876,IF($B$170=$C877,K877,IF($B$170=$C878,K878,IF($B$170=$C879,K879,IF($B$170=$C880,K880,IF($B$170=$C881,K881,IF($B$170=$C882,K882,IF($B$170=$C883,K883,IF($B$170=$C884,K884,IF($B$170=$C885,K885,IF($B$170=$C886,K886,IF($B$170=$C887,K887,IF($B$170=$C888,K888,IF($B$170=$C889,K889,IF($B$170=$C890,K890,IF($B$170=$C891,K891,IF($B$170=$C892,K892,IF($B$170=$C893,K893,IF($B$170=$C894,K894,IF($B$170="","")))))))))))))))))))))</f>
        <v/>
      </c>
    </row>
    <row r="897" spans="2:13" hidden="1" x14ac:dyDescent="0.3">
      <c r="F897" s="1" t="s">
        <v>492</v>
      </c>
      <c r="G897" s="1" t="s">
        <v>508</v>
      </c>
      <c r="H897" s="30" t="s">
        <v>366</v>
      </c>
    </row>
    <row r="898" spans="2:13" hidden="1" x14ac:dyDescent="0.3">
      <c r="H898" s="1"/>
    </row>
    <row r="899" spans="2:13" hidden="1" x14ac:dyDescent="0.3">
      <c r="H899" s="1"/>
    </row>
    <row r="900" spans="2:13" ht="14" hidden="1" x14ac:dyDescent="0.3">
      <c r="B900" s="141" t="str">
        <f>B174</f>
        <v>A. Arena</v>
      </c>
    </row>
    <row r="901" spans="2:13" hidden="1" x14ac:dyDescent="0.3">
      <c r="D901" s="13" t="str">
        <f>CONCATENATE(F901,G901,H901)</f>
        <v>CHARACTER can help us know each other better. At least better than before.</v>
      </c>
      <c r="E901" s="108" t="s">
        <v>366</v>
      </c>
      <c r="F901" s="1" t="str">
        <f>IF(C896=0,"CHARACTER",K896)</f>
        <v>CHARACTER</v>
      </c>
      <c r="G901" s="1" t="s">
        <v>428</v>
      </c>
      <c r="H901" s="1"/>
      <c r="L901" s="108" t="s">
        <v>366</v>
      </c>
      <c r="M901" s="1" t="s">
        <v>402</v>
      </c>
    </row>
    <row r="902" spans="2:13" ht="14" hidden="1" x14ac:dyDescent="0.3">
      <c r="B902" s="141" t="str">
        <f>B176</f>
        <v>B. Blind spots</v>
      </c>
    </row>
    <row r="903" spans="2:13" hidden="1" x14ac:dyDescent="0.3">
      <c r="D903" s="13" t="str">
        <f>CONCATENATE(F903,G903,H903)</f>
        <v>With CHARACTER, you can help me admit things I do not recognize in myself right now.</v>
      </c>
      <c r="E903" s="108" t="s">
        <v>366</v>
      </c>
      <c r="F903" s="1" t="s">
        <v>423</v>
      </c>
      <c r="G903" s="1" t="str">
        <f>IF(C896=0,"CHARACTER",C896)</f>
        <v>CHARACTER</v>
      </c>
      <c r="H903" s="18" t="s">
        <v>425</v>
      </c>
      <c r="L903" s="108" t="s">
        <v>366</v>
      </c>
      <c r="M903" s="1" t="s">
        <v>397</v>
      </c>
    </row>
    <row r="904" spans="2:13" ht="14" hidden="1" x14ac:dyDescent="0.3">
      <c r="B904" s="141" t="str">
        <f>B178</f>
        <v>C. Concealment</v>
      </c>
    </row>
    <row r="905" spans="2:13" hidden="1" x14ac:dyDescent="0.3">
      <c r="D905" s="13" t="str">
        <f>CONCATENATE(F905,G905,H905)</f>
        <v>With CHARACTER, I trust I can reveal even more hidden stuff about myself.</v>
      </c>
      <c r="E905" s="108" t="s">
        <v>366</v>
      </c>
      <c r="F905" s="1" t="s">
        <v>423</v>
      </c>
      <c r="G905" s="1" t="str">
        <f>G903</f>
        <v>CHARACTER</v>
      </c>
      <c r="H905" s="18" t="s">
        <v>426</v>
      </c>
      <c r="L905" s="108" t="s">
        <v>366</v>
      </c>
      <c r="M905" s="1" t="s">
        <v>398</v>
      </c>
    </row>
    <row r="906" spans="2:13" ht="14" hidden="1" x14ac:dyDescent="0.3">
      <c r="B906" s="141" t="str">
        <f>B180</f>
        <v>D. Dark area</v>
      </c>
    </row>
    <row r="907" spans="2:13" hidden="1" x14ac:dyDescent="0.3">
      <c r="D907" s="13" t="str">
        <f>CONCATENATE(F907,G907,H907)</f>
        <v>Let CHARACTER help us recognize what both of us cannot see in me right now.</v>
      </c>
      <c r="E907" s="108" t="s">
        <v>366</v>
      </c>
      <c r="F907" s="1" t="s">
        <v>424</v>
      </c>
      <c r="G907" s="1" t="str">
        <f>G905</f>
        <v>CHARACTER</v>
      </c>
      <c r="H907" s="18" t="s">
        <v>427</v>
      </c>
      <c r="L907" s="108" t="s">
        <v>366</v>
      </c>
      <c r="M907" s="1" t="s">
        <v>399</v>
      </c>
    </row>
    <row r="908" spans="2:13" hidden="1" x14ac:dyDescent="0.3"/>
    <row r="909" spans="2:13" ht="15.5" hidden="1" x14ac:dyDescent="0.35">
      <c r="B909" s="63" t="s">
        <v>354</v>
      </c>
    </row>
    <row r="910" spans="2:13" hidden="1" x14ac:dyDescent="0.3"/>
    <row r="911" spans="2:13" hidden="1" x14ac:dyDescent="0.3"/>
    <row r="912" spans="2:13" hidden="1" x14ac:dyDescent="0.3">
      <c r="B912" s="1">
        <v>1</v>
      </c>
      <c r="C912" s="110" t="s">
        <v>376</v>
      </c>
    </row>
    <row r="913" spans="2:3" hidden="1" x14ac:dyDescent="0.3">
      <c r="B913" s="1">
        <v>2</v>
      </c>
      <c r="C913" s="110" t="s">
        <v>379</v>
      </c>
    </row>
    <row r="914" spans="2:3" hidden="1" x14ac:dyDescent="0.3">
      <c r="B914" s="1">
        <v>3</v>
      </c>
      <c r="C914" s="110" t="s">
        <v>369</v>
      </c>
    </row>
    <row r="915" spans="2:3" hidden="1" x14ac:dyDescent="0.3">
      <c r="B915" s="1">
        <v>4</v>
      </c>
      <c r="C915" s="110" t="s">
        <v>373</v>
      </c>
    </row>
    <row r="916" spans="2:3" hidden="1" x14ac:dyDescent="0.3">
      <c r="B916" s="1">
        <v>5</v>
      </c>
      <c r="C916" s="110" t="s">
        <v>374</v>
      </c>
    </row>
    <row r="917" spans="2:3" hidden="1" x14ac:dyDescent="0.3">
      <c r="B917" s="1">
        <v>6</v>
      </c>
      <c r="C917" s="33" t="s">
        <v>383</v>
      </c>
    </row>
    <row r="918" spans="2:3" hidden="1" x14ac:dyDescent="0.3">
      <c r="B918" s="1">
        <v>7</v>
      </c>
      <c r="C918" s="110" t="s">
        <v>382</v>
      </c>
    </row>
    <row r="919" spans="2:3" hidden="1" x14ac:dyDescent="0.3">
      <c r="B919" s="1">
        <v>8</v>
      </c>
      <c r="C919" s="110" t="s">
        <v>372</v>
      </c>
    </row>
    <row r="920" spans="2:3" hidden="1" x14ac:dyDescent="0.3">
      <c r="B920" s="1">
        <v>9</v>
      </c>
      <c r="C920" s="110" t="s">
        <v>375</v>
      </c>
    </row>
    <row r="921" spans="2:3" hidden="1" x14ac:dyDescent="0.3">
      <c r="B921" s="1">
        <v>10</v>
      </c>
      <c r="C921" s="110" t="s">
        <v>370</v>
      </c>
    </row>
    <row r="922" spans="2:3" hidden="1" x14ac:dyDescent="0.3">
      <c r="B922" s="1">
        <v>11</v>
      </c>
      <c r="C922" s="110" t="s">
        <v>381</v>
      </c>
    </row>
    <row r="923" spans="2:3" hidden="1" x14ac:dyDescent="0.3">
      <c r="B923" s="1">
        <v>12</v>
      </c>
      <c r="C923" s="110" t="s">
        <v>380</v>
      </c>
    </row>
    <row r="924" spans="2:3" hidden="1" x14ac:dyDescent="0.3">
      <c r="B924" s="1">
        <v>13</v>
      </c>
      <c r="C924" s="110" t="s">
        <v>377</v>
      </c>
    </row>
    <row r="925" spans="2:3" hidden="1" x14ac:dyDescent="0.3">
      <c r="B925" s="1">
        <v>14</v>
      </c>
      <c r="C925" s="110" t="s">
        <v>378</v>
      </c>
    </row>
    <row r="926" spans="2:3" hidden="1" x14ac:dyDescent="0.3">
      <c r="B926" s="1">
        <v>15</v>
      </c>
      <c r="C926" s="110" t="s">
        <v>371</v>
      </c>
    </row>
    <row r="927" spans="2:3" hidden="1" x14ac:dyDescent="0.3"/>
    <row r="928" spans="2:3" hidden="1" x14ac:dyDescent="0.3"/>
    <row r="929" spans="2:3" hidden="1" x14ac:dyDescent="0.3"/>
    <row r="930" spans="2:3" hidden="1" x14ac:dyDescent="0.3">
      <c r="C930" s="1" t="s">
        <v>384</v>
      </c>
    </row>
    <row r="931" spans="2:3" hidden="1" x14ac:dyDescent="0.3">
      <c r="C931" s="1" t="s">
        <v>388</v>
      </c>
    </row>
    <row r="932" spans="2:3" hidden="1" x14ac:dyDescent="0.3">
      <c r="C932" s="1" t="s">
        <v>385</v>
      </c>
    </row>
    <row r="933" spans="2:3" hidden="1" x14ac:dyDescent="0.3">
      <c r="C933" s="1" t="s">
        <v>386</v>
      </c>
    </row>
    <row r="934" spans="2:3" hidden="1" x14ac:dyDescent="0.3">
      <c r="C934" s="1" t="s">
        <v>387</v>
      </c>
    </row>
    <row r="935" spans="2:3" hidden="1" x14ac:dyDescent="0.3"/>
    <row r="936" spans="2:3" hidden="1" x14ac:dyDescent="0.3"/>
    <row r="937" spans="2:3" hidden="1" x14ac:dyDescent="0.3"/>
    <row r="938" spans="2:3" hidden="1" x14ac:dyDescent="0.3"/>
    <row r="939" spans="2:3" hidden="1" x14ac:dyDescent="0.3"/>
    <row r="940" spans="2:3" hidden="1" x14ac:dyDescent="0.3">
      <c r="B940" s="1" t="s">
        <v>355</v>
      </c>
    </row>
    <row r="941" spans="2:3" hidden="1" x14ac:dyDescent="0.3">
      <c r="B941" s="1" t="s">
        <v>356</v>
      </c>
    </row>
    <row r="942" spans="2:3" hidden="1" x14ac:dyDescent="0.3"/>
    <row r="943" spans="2:3" hidden="1" x14ac:dyDescent="0.3"/>
    <row r="944" spans="2:3" hidden="1" x14ac:dyDescent="0.3"/>
    <row r="945" spans="2:17" hidden="1" x14ac:dyDescent="0.3"/>
    <row r="946" spans="2:17" hidden="1" x14ac:dyDescent="0.3"/>
    <row r="947" spans="2:17" ht="15.5" hidden="1" x14ac:dyDescent="0.35">
      <c r="B947" s="198" t="s">
        <v>343</v>
      </c>
    </row>
    <row r="948" spans="2:17" hidden="1" x14ac:dyDescent="0.3"/>
    <row r="949" spans="2:17" hidden="1" x14ac:dyDescent="0.3"/>
    <row r="950" spans="2:17" hidden="1" x14ac:dyDescent="0.3"/>
    <row r="951" spans="2:17" hidden="1" x14ac:dyDescent="0.3">
      <c r="C951" s="199" t="e">
        <f>IF(#REF!="","",#REF!)</f>
        <v>#REF!</v>
      </c>
      <c r="D951" s="200"/>
      <c r="E951" s="201" t="s">
        <v>164</v>
      </c>
      <c r="F951" s="202"/>
      <c r="G951" s="202"/>
      <c r="H951" s="203"/>
      <c r="I951" s="202"/>
      <c r="J951" s="202"/>
      <c r="K951" s="202"/>
      <c r="L951" s="202"/>
      <c r="M951" s="202"/>
      <c r="N951" s="204"/>
      <c r="O951" s="202"/>
      <c r="P951" s="202"/>
      <c r="Q951" s="197"/>
    </row>
    <row r="952" spans="2:17" hidden="1" x14ac:dyDescent="0.3">
      <c r="B952" s="31">
        <v>1</v>
      </c>
      <c r="C952" s="205" t="s">
        <v>165</v>
      </c>
      <c r="D952" s="202"/>
      <c r="E952" s="205" t="s">
        <v>166</v>
      </c>
      <c r="F952" s="202"/>
      <c r="G952" s="202"/>
      <c r="H952" s="203"/>
      <c r="I952" s="202"/>
      <c r="J952" s="202"/>
      <c r="K952" s="202"/>
      <c r="L952" s="202"/>
      <c r="M952" s="202"/>
      <c r="N952" s="204"/>
      <c r="O952" s="202"/>
      <c r="P952" s="202"/>
      <c r="Q952" s="197"/>
    </row>
    <row r="953" spans="2:17" hidden="1" x14ac:dyDescent="0.3">
      <c r="B953" s="31">
        <v>2</v>
      </c>
      <c r="C953" s="205" t="s">
        <v>167</v>
      </c>
      <c r="D953" s="202"/>
      <c r="E953" s="205" t="s">
        <v>168</v>
      </c>
      <c r="F953" s="202"/>
      <c r="G953" s="202"/>
      <c r="H953" s="203"/>
      <c r="I953" s="202"/>
      <c r="J953" s="202"/>
      <c r="K953" s="202"/>
      <c r="L953" s="202"/>
      <c r="M953" s="202"/>
      <c r="N953" s="204"/>
      <c r="O953" s="202"/>
      <c r="P953" s="202"/>
      <c r="Q953" s="197"/>
    </row>
    <row r="954" spans="2:17" hidden="1" x14ac:dyDescent="0.3">
      <c r="B954" s="31">
        <v>3</v>
      </c>
      <c r="C954" s="205" t="s">
        <v>169</v>
      </c>
      <c r="D954" s="202"/>
      <c r="E954" s="205" t="s">
        <v>170</v>
      </c>
      <c r="F954" s="202"/>
      <c r="G954" s="202"/>
      <c r="H954" s="203"/>
      <c r="I954" s="202"/>
      <c r="J954" s="202"/>
      <c r="K954" s="202"/>
      <c r="L954" s="202"/>
      <c r="M954" s="202"/>
      <c r="N954" s="204"/>
      <c r="O954" s="202"/>
      <c r="P954" s="202"/>
      <c r="Q954" s="197"/>
    </row>
    <row r="955" spans="2:17" hidden="1" x14ac:dyDescent="0.3">
      <c r="B955" s="31">
        <v>4</v>
      </c>
      <c r="C955" s="205" t="s">
        <v>171</v>
      </c>
      <c r="D955" s="202"/>
      <c r="E955" s="205" t="s">
        <v>172</v>
      </c>
      <c r="F955" s="202"/>
      <c r="G955" s="202"/>
      <c r="H955" s="203"/>
      <c r="I955" s="202"/>
      <c r="J955" s="202"/>
      <c r="K955" s="202"/>
      <c r="L955" s="202"/>
      <c r="M955" s="202"/>
      <c r="N955" s="204"/>
      <c r="O955" s="202"/>
      <c r="P955" s="202"/>
      <c r="Q955" s="197"/>
    </row>
    <row r="956" spans="2:17" hidden="1" x14ac:dyDescent="0.3">
      <c r="B956" s="31">
        <v>5</v>
      </c>
      <c r="C956" s="205" t="s">
        <v>159</v>
      </c>
      <c r="D956" s="202"/>
      <c r="E956" s="205" t="s">
        <v>173</v>
      </c>
      <c r="F956" s="202"/>
      <c r="G956" s="202"/>
      <c r="H956" s="203"/>
      <c r="I956" s="202"/>
      <c r="J956" s="202"/>
      <c r="K956" s="202"/>
      <c r="L956" s="202"/>
      <c r="M956" s="202"/>
      <c r="N956" s="204"/>
      <c r="O956" s="202"/>
      <c r="P956" s="202"/>
      <c r="Q956" s="197"/>
    </row>
    <row r="957" spans="2:17" hidden="1" x14ac:dyDescent="0.3">
      <c r="B957" s="31">
        <v>6</v>
      </c>
      <c r="C957" s="205" t="s">
        <v>174</v>
      </c>
      <c r="D957" s="202"/>
      <c r="E957" s="205" t="s">
        <v>175</v>
      </c>
      <c r="F957" s="202"/>
      <c r="G957" s="202"/>
      <c r="H957" s="203"/>
      <c r="I957" s="202"/>
      <c r="J957" s="202"/>
      <c r="K957" s="202"/>
      <c r="L957" s="202"/>
      <c r="M957" s="202"/>
      <c r="N957" s="204"/>
      <c r="O957" s="202"/>
      <c r="P957" s="202"/>
      <c r="Q957" s="197"/>
    </row>
    <row r="958" spans="2:17" hidden="1" x14ac:dyDescent="0.3">
      <c r="B958" s="31">
        <v>7</v>
      </c>
      <c r="C958" s="205" t="s">
        <v>176</v>
      </c>
      <c r="D958" s="202"/>
      <c r="E958" s="205" t="s">
        <v>177</v>
      </c>
      <c r="F958" s="202"/>
      <c r="G958" s="202"/>
      <c r="H958" s="203"/>
      <c r="I958" s="202"/>
      <c r="J958" s="202"/>
      <c r="K958" s="202"/>
      <c r="L958" s="202"/>
      <c r="M958" s="202"/>
      <c r="N958" s="204"/>
      <c r="O958" s="202"/>
      <c r="P958" s="202"/>
      <c r="Q958" s="197"/>
    </row>
    <row r="959" spans="2:17" hidden="1" x14ac:dyDescent="0.3">
      <c r="B959" s="31">
        <v>8</v>
      </c>
      <c r="C959" s="205" t="s">
        <v>160</v>
      </c>
      <c r="D959" s="202"/>
      <c r="E959" s="205" t="s">
        <v>178</v>
      </c>
      <c r="F959" s="202"/>
      <c r="G959" s="202"/>
      <c r="H959" s="203"/>
      <c r="I959" s="202"/>
      <c r="J959" s="202"/>
      <c r="K959" s="202"/>
      <c r="L959" s="202"/>
      <c r="M959" s="202"/>
      <c r="N959" s="204"/>
      <c r="O959" s="202"/>
      <c r="P959" s="202"/>
      <c r="Q959" s="197"/>
    </row>
    <row r="960" spans="2:17" hidden="1" x14ac:dyDescent="0.3">
      <c r="B960" s="31">
        <v>9</v>
      </c>
      <c r="C960" s="205" t="s">
        <v>179</v>
      </c>
      <c r="D960" s="202"/>
      <c r="E960" s="205" t="s">
        <v>180</v>
      </c>
      <c r="F960" s="202"/>
      <c r="G960" s="202"/>
      <c r="H960" s="203"/>
      <c r="I960" s="202"/>
      <c r="J960" s="202"/>
      <c r="K960" s="202"/>
      <c r="L960" s="202"/>
      <c r="M960" s="202"/>
      <c r="N960" s="204"/>
      <c r="O960" s="202"/>
      <c r="P960" s="202"/>
      <c r="Q960" s="197"/>
    </row>
    <row r="961" spans="2:17" hidden="1" x14ac:dyDescent="0.3">
      <c r="B961" s="31">
        <v>10</v>
      </c>
      <c r="C961" s="205" t="s">
        <v>181</v>
      </c>
      <c r="D961" s="202"/>
      <c r="E961" s="205" t="s">
        <v>182</v>
      </c>
      <c r="F961" s="202"/>
      <c r="G961" s="202"/>
      <c r="H961" s="203"/>
      <c r="I961" s="202"/>
      <c r="J961" s="202"/>
      <c r="K961" s="202"/>
      <c r="L961" s="202"/>
      <c r="M961" s="202"/>
      <c r="N961" s="204"/>
      <c r="O961" s="202"/>
      <c r="P961" s="202"/>
      <c r="Q961" s="197"/>
    </row>
    <row r="962" spans="2:17" hidden="1" x14ac:dyDescent="0.3">
      <c r="B962" s="31">
        <v>11</v>
      </c>
      <c r="C962" s="205" t="s">
        <v>183</v>
      </c>
      <c r="D962" s="202"/>
      <c r="E962" s="205" t="s">
        <v>184</v>
      </c>
      <c r="F962" s="202"/>
      <c r="G962" s="202"/>
      <c r="H962" s="203"/>
      <c r="I962" s="202"/>
      <c r="J962" s="202"/>
      <c r="K962" s="202"/>
      <c r="L962" s="202"/>
      <c r="M962" s="202"/>
      <c r="N962" s="204"/>
      <c r="O962" s="202"/>
      <c r="P962" s="202"/>
      <c r="Q962" s="197"/>
    </row>
    <row r="963" spans="2:17" hidden="1" x14ac:dyDescent="0.3">
      <c r="B963" s="31">
        <v>12</v>
      </c>
      <c r="C963" s="205" t="s">
        <v>161</v>
      </c>
      <c r="D963" s="202"/>
      <c r="E963" s="205" t="s">
        <v>185</v>
      </c>
      <c r="F963" s="202"/>
      <c r="G963" s="202"/>
      <c r="H963" s="203"/>
      <c r="I963" s="202"/>
      <c r="J963" s="202"/>
      <c r="K963" s="202"/>
      <c r="L963" s="202"/>
      <c r="M963" s="202"/>
      <c r="N963" s="204"/>
      <c r="O963" s="202"/>
      <c r="P963" s="202"/>
      <c r="Q963" s="197"/>
    </row>
    <row r="964" spans="2:17" hidden="1" x14ac:dyDescent="0.3">
      <c r="B964" s="31">
        <v>13</v>
      </c>
      <c r="C964" s="205" t="s">
        <v>186</v>
      </c>
      <c r="D964" s="202"/>
      <c r="E964" s="205" t="s">
        <v>187</v>
      </c>
      <c r="F964" s="202"/>
      <c r="G964" s="202"/>
      <c r="H964" s="203"/>
      <c r="I964" s="202"/>
      <c r="J964" s="202"/>
      <c r="K964" s="202"/>
      <c r="L964" s="202"/>
      <c r="M964" s="202"/>
      <c r="N964" s="204"/>
      <c r="O964" s="202"/>
      <c r="P964" s="202"/>
      <c r="Q964" s="197"/>
    </row>
    <row r="965" spans="2:17" hidden="1" x14ac:dyDescent="0.3">
      <c r="B965" s="31">
        <v>14</v>
      </c>
      <c r="C965" s="205" t="s">
        <v>188</v>
      </c>
      <c r="D965" s="202"/>
      <c r="E965" s="205" t="s">
        <v>189</v>
      </c>
      <c r="F965" s="202"/>
      <c r="G965" s="202"/>
      <c r="H965" s="203"/>
      <c r="I965" s="202"/>
      <c r="J965" s="202"/>
      <c r="K965" s="202"/>
      <c r="L965" s="202"/>
      <c r="M965" s="202"/>
      <c r="N965" s="204"/>
      <c r="O965" s="202"/>
      <c r="P965" s="202"/>
      <c r="Q965" s="197"/>
    </row>
    <row r="966" spans="2:17" hidden="1" x14ac:dyDescent="0.3">
      <c r="B966" s="31">
        <v>15</v>
      </c>
      <c r="C966" s="205" t="s">
        <v>190</v>
      </c>
      <c r="D966" s="202"/>
      <c r="E966" s="205" t="s">
        <v>191</v>
      </c>
      <c r="F966" s="202"/>
      <c r="G966" s="202"/>
      <c r="H966" s="203"/>
      <c r="I966" s="202"/>
      <c r="J966" s="202"/>
      <c r="K966" s="202"/>
      <c r="L966" s="202"/>
      <c r="M966" s="202"/>
      <c r="N966" s="204"/>
      <c r="O966" s="202"/>
      <c r="P966" s="202"/>
      <c r="Q966" s="197"/>
    </row>
    <row r="967" spans="2:17" hidden="1" x14ac:dyDescent="0.3">
      <c r="B967" s="31">
        <v>16</v>
      </c>
      <c r="C967" s="205" t="s">
        <v>192</v>
      </c>
      <c r="D967" s="202"/>
      <c r="E967" s="205" t="s">
        <v>193</v>
      </c>
      <c r="F967" s="202"/>
      <c r="G967" s="202"/>
      <c r="H967" s="203"/>
      <c r="I967" s="202"/>
      <c r="J967" s="202"/>
      <c r="K967" s="202"/>
      <c r="L967" s="202"/>
      <c r="M967" s="202"/>
      <c r="N967" s="204"/>
      <c r="O967" s="202"/>
      <c r="P967" s="202"/>
      <c r="Q967" s="197"/>
    </row>
    <row r="968" spans="2:17" hidden="1" x14ac:dyDescent="0.3">
      <c r="B968" s="31">
        <v>17</v>
      </c>
      <c r="C968" s="205" t="s">
        <v>163</v>
      </c>
      <c r="D968" s="202"/>
      <c r="E968" s="205" t="s">
        <v>194</v>
      </c>
      <c r="F968" s="202"/>
      <c r="G968" s="202"/>
      <c r="H968" s="203"/>
      <c r="I968" s="202"/>
      <c r="J968" s="202"/>
      <c r="K968" s="202"/>
      <c r="L968" s="202"/>
      <c r="M968" s="202"/>
      <c r="N968" s="204"/>
      <c r="O968" s="202"/>
      <c r="P968" s="202"/>
      <c r="Q968" s="197"/>
    </row>
    <row r="969" spans="2:17" hidden="1" x14ac:dyDescent="0.3">
      <c r="B969" s="31">
        <v>18</v>
      </c>
      <c r="C969" s="205" t="s">
        <v>195</v>
      </c>
      <c r="D969" s="202"/>
      <c r="E969" s="205" t="s">
        <v>196</v>
      </c>
      <c r="F969" s="202"/>
      <c r="G969" s="202"/>
      <c r="H969" s="203"/>
      <c r="I969" s="202"/>
      <c r="J969" s="202"/>
      <c r="K969" s="202"/>
      <c r="L969" s="202"/>
      <c r="M969" s="202"/>
      <c r="N969" s="204"/>
      <c r="O969" s="202"/>
      <c r="P969" s="202"/>
      <c r="Q969" s="197"/>
    </row>
    <row r="970" spans="2:17" hidden="1" x14ac:dyDescent="0.3">
      <c r="B970" s="31">
        <v>19</v>
      </c>
      <c r="C970" s="205" t="s">
        <v>197</v>
      </c>
      <c r="D970" s="202"/>
      <c r="E970" s="205" t="s">
        <v>198</v>
      </c>
      <c r="F970" s="202"/>
      <c r="G970" s="202"/>
      <c r="H970" s="203"/>
      <c r="I970" s="202"/>
      <c r="J970" s="202"/>
      <c r="K970" s="202"/>
      <c r="L970" s="202"/>
      <c r="M970" s="202"/>
      <c r="N970" s="204"/>
      <c r="O970" s="202"/>
      <c r="P970" s="202"/>
      <c r="Q970" s="197"/>
    </row>
    <row r="971" spans="2:17" hidden="1" x14ac:dyDescent="0.3">
      <c r="B971" s="31">
        <v>20</v>
      </c>
      <c r="C971" s="205" t="s">
        <v>199</v>
      </c>
      <c r="D971" s="202"/>
      <c r="E971" s="205" t="s">
        <v>200</v>
      </c>
      <c r="F971" s="202"/>
      <c r="G971" s="202"/>
      <c r="H971" s="203"/>
      <c r="I971" s="202"/>
      <c r="J971" s="202"/>
      <c r="K971" s="202"/>
      <c r="L971" s="202"/>
      <c r="M971" s="202"/>
      <c r="N971" s="204"/>
      <c r="O971" s="202"/>
      <c r="P971" s="202"/>
      <c r="Q971" s="197"/>
    </row>
    <row r="972" spans="2:17" hidden="1" x14ac:dyDescent="0.3">
      <c r="C972" s="202"/>
      <c r="D972" s="202"/>
      <c r="E972" s="206" t="e">
        <f>IF($C$951=$C952,E952,IF($C$951=$C953,E953,IF($C$951=$C954,E954,IF($C$951=$C955,E955,IF($C$951=$C956,E956,IF($C$951=$C957,E957,IF($C$951=$C958,E958,IF($C$951=$C959,E959,IF($C$951=$C960,E960,IF($C$951=$C961,E961,IF($C$951=$C962,E962,IF($C$951=$C963,E963,IF($C$951=$C964,E964,IF($C$951=$C965,E965,IF($C$951=$C966,E966,IF($C$951=$C967,E967,IF($C$951=$C968,E968,IF($C$951=$C969,E969,IF($C$951=$C970,E970,IF($C$951=$C971,E971,IF($C$951="",E951)))))))))))))))))))))</f>
        <v>#REF!</v>
      </c>
      <c r="F972" s="202"/>
      <c r="G972" s="202"/>
      <c r="H972" s="203"/>
      <c r="I972" s="202"/>
      <c r="J972" s="202"/>
      <c r="K972" s="202"/>
      <c r="L972" s="202"/>
      <c r="M972" s="202"/>
      <c r="N972" s="204"/>
      <c r="O972" s="202"/>
      <c r="P972" s="202"/>
      <c r="Q972" s="197"/>
    </row>
    <row r="973" spans="2:17" hidden="1" x14ac:dyDescent="0.3"/>
    <row r="974" spans="2:17" hidden="1" x14ac:dyDescent="0.3"/>
    <row r="975" spans="2:17" hidden="1" x14ac:dyDescent="0.3"/>
    <row r="976" spans="2:17" hidden="1" x14ac:dyDescent="0.3"/>
    <row r="977" hidden="1" x14ac:dyDescent="0.3"/>
    <row r="978" hidden="1" x14ac:dyDescent="0.3"/>
    <row r="979" hidden="1" x14ac:dyDescent="0.3"/>
    <row r="980" hidden="1" x14ac:dyDescent="0.3"/>
    <row r="981" hidden="1" x14ac:dyDescent="0.3"/>
    <row r="982" hidden="1" x14ac:dyDescent="0.3"/>
    <row r="983" hidden="1" x14ac:dyDescent="0.3"/>
    <row r="984" hidden="1" x14ac:dyDescent="0.3"/>
    <row r="985" hidden="1" x14ac:dyDescent="0.3"/>
    <row r="986" hidden="1" x14ac:dyDescent="0.3"/>
    <row r="987" hidden="1" x14ac:dyDescent="0.3"/>
    <row r="988" hidden="1" x14ac:dyDescent="0.3"/>
    <row r="989" hidden="1" x14ac:dyDescent="0.3"/>
    <row r="990" hidden="1" x14ac:dyDescent="0.3"/>
    <row r="991" hidden="1" x14ac:dyDescent="0.3"/>
    <row r="992" hidden="1" x14ac:dyDescent="0.3"/>
    <row r="993" spans="2:13" hidden="1" x14ac:dyDescent="0.3"/>
    <row r="994" spans="2:13" hidden="1" x14ac:dyDescent="0.3"/>
    <row r="995" spans="2:13" hidden="1" x14ac:dyDescent="0.3"/>
    <row r="996" spans="2:13" hidden="1" x14ac:dyDescent="0.3"/>
    <row r="997" spans="2:13" hidden="1" x14ac:dyDescent="0.3"/>
    <row r="998" spans="2:13" hidden="1" x14ac:dyDescent="0.3"/>
    <row r="999" spans="2:13" hidden="1" x14ac:dyDescent="0.3"/>
    <row r="1000" spans="2:13" ht="13.5" hidden="1" thickBot="1" x14ac:dyDescent="0.35">
      <c r="B1000" s="195"/>
      <c r="C1000" s="195"/>
      <c r="D1000" s="195"/>
      <c r="E1000" s="195"/>
      <c r="F1000" s="195"/>
      <c r="G1000" s="195"/>
      <c r="H1000" s="196"/>
      <c r="I1000" s="195"/>
      <c r="J1000" s="195"/>
      <c r="K1000" s="195"/>
      <c r="L1000" s="195"/>
      <c r="M1000" s="195"/>
    </row>
    <row r="1225" spans="2:13" ht="13.5" thickBot="1" x14ac:dyDescent="0.35">
      <c r="B1225" s="15"/>
      <c r="C1225" s="15"/>
      <c r="D1225" s="15"/>
      <c r="E1225" s="15"/>
      <c r="F1225" s="15"/>
      <c r="G1225" s="15"/>
      <c r="H1225" s="16"/>
      <c r="I1225" s="15"/>
      <c r="J1225" s="15"/>
      <c r="K1225" s="15"/>
      <c r="L1225" s="15"/>
      <c r="M1225" s="15"/>
    </row>
    <row r="1226" spans="2:13" ht="13.5" thickTop="1" x14ac:dyDescent="0.3"/>
  </sheetData>
  <sortState xmlns:xlrd2="http://schemas.microsoft.com/office/spreadsheetml/2017/richdata2" ref="E822:E841">
    <sortCondition ref="E822:E841"/>
  </sortState>
  <mergeCells count="134">
    <mergeCell ref="B169:M169"/>
    <mergeCell ref="B212:M212"/>
    <mergeCell ref="B240:M240"/>
    <mergeCell ref="M222:N222"/>
    <mergeCell ref="B183:M183"/>
    <mergeCell ref="B203:H203"/>
    <mergeCell ref="B207:H207"/>
    <mergeCell ref="B200:H200"/>
    <mergeCell ref="B204:H204"/>
    <mergeCell ref="B208:H208"/>
    <mergeCell ref="C192:E192"/>
    <mergeCell ref="G192:I192"/>
    <mergeCell ref="K192:M192"/>
    <mergeCell ref="B127:M127"/>
    <mergeCell ref="B170:D170"/>
    <mergeCell ref="E170:M170"/>
    <mergeCell ref="B171:M171"/>
    <mergeCell ref="B172:M172"/>
    <mergeCell ref="B175:E175"/>
    <mergeCell ref="B177:E177"/>
    <mergeCell ref="B179:E179"/>
    <mergeCell ref="B181:E181"/>
    <mergeCell ref="B173:M173"/>
    <mergeCell ref="B174:E174"/>
    <mergeCell ref="C190:E190"/>
    <mergeCell ref="G190:I190"/>
    <mergeCell ref="K190:M190"/>
    <mergeCell ref="C191:E191"/>
    <mergeCell ref="G191:I191"/>
    <mergeCell ref="K191:M191"/>
    <mergeCell ref="C188:E188"/>
    <mergeCell ref="G188:I188"/>
    <mergeCell ref="K188:M188"/>
    <mergeCell ref="C189:E189"/>
    <mergeCell ref="G189:I189"/>
    <mergeCell ref="K189:M189"/>
    <mergeCell ref="B176:E176"/>
    <mergeCell ref="B178:E178"/>
    <mergeCell ref="B180:E180"/>
    <mergeCell ref="F181:M181"/>
    <mergeCell ref="B199:H199"/>
    <mergeCell ref="C194:M194"/>
    <mergeCell ref="B196:M196"/>
    <mergeCell ref="C166:D166"/>
    <mergeCell ref="C167:D167"/>
    <mergeCell ref="C168:D168"/>
    <mergeCell ref="F164:G164"/>
    <mergeCell ref="F165:G165"/>
    <mergeCell ref="F166:G166"/>
    <mergeCell ref="F167:G167"/>
    <mergeCell ref="F168:G168"/>
    <mergeCell ref="L166:M166"/>
    <mergeCell ref="L167:M167"/>
    <mergeCell ref="L168:M168"/>
    <mergeCell ref="I164:J164"/>
    <mergeCell ref="I166:J166"/>
    <mergeCell ref="I167:J167"/>
    <mergeCell ref="I168:J168"/>
    <mergeCell ref="B125:C125"/>
    <mergeCell ref="D125:M125"/>
    <mergeCell ref="B159:M159"/>
    <mergeCell ref="L165:N165"/>
    <mergeCell ref="I165:J165"/>
    <mergeCell ref="L164:N164"/>
    <mergeCell ref="C164:D164"/>
    <mergeCell ref="C165:D165"/>
    <mergeCell ref="D119:M119"/>
    <mergeCell ref="B119:C119"/>
    <mergeCell ref="B123:G123"/>
    <mergeCell ref="H123:M123"/>
    <mergeCell ref="B124:G124"/>
    <mergeCell ref="H124:M124"/>
    <mergeCell ref="B117:G117"/>
    <mergeCell ref="H117:M117"/>
    <mergeCell ref="B118:G118"/>
    <mergeCell ref="H118:M118"/>
    <mergeCell ref="B108:G108"/>
    <mergeCell ref="H108:M108"/>
    <mergeCell ref="B109:G109"/>
    <mergeCell ref="H109:M109"/>
    <mergeCell ref="B110:G110"/>
    <mergeCell ref="B111:G111"/>
    <mergeCell ref="B112:G112"/>
    <mergeCell ref="H110:M110"/>
    <mergeCell ref="H111:M111"/>
    <mergeCell ref="H112:M112"/>
    <mergeCell ref="A8:N8"/>
    <mergeCell ref="B92:M92"/>
    <mergeCell ref="B96:I96"/>
    <mergeCell ref="J96:M96"/>
    <mergeCell ref="F98:M98"/>
    <mergeCell ref="B98:E98"/>
    <mergeCell ref="H32:M32"/>
    <mergeCell ref="H34:M34"/>
    <mergeCell ref="H36:M36"/>
    <mergeCell ref="H38:M38"/>
    <mergeCell ref="H40:M40"/>
    <mergeCell ref="H42:M42"/>
    <mergeCell ref="H44:M44"/>
    <mergeCell ref="H46:M46"/>
    <mergeCell ref="B30:M30"/>
    <mergeCell ref="A1:N2"/>
    <mergeCell ref="A3:N3"/>
    <mergeCell ref="A4:N4"/>
    <mergeCell ref="B6:M6"/>
    <mergeCell ref="A7:N7"/>
    <mergeCell ref="H65:M65"/>
    <mergeCell ref="H66:M66"/>
    <mergeCell ref="B10:M10"/>
    <mergeCell ref="A11:N11"/>
    <mergeCell ref="B12:M12"/>
    <mergeCell ref="B48:M48"/>
    <mergeCell ref="C14:H14"/>
    <mergeCell ref="C16:H16"/>
    <mergeCell ref="C18:H18"/>
    <mergeCell ref="C20:H20"/>
    <mergeCell ref="C22:H22"/>
    <mergeCell ref="C24:H24"/>
    <mergeCell ref="C26:H26"/>
    <mergeCell ref="H86:M86"/>
    <mergeCell ref="C951:D951"/>
    <mergeCell ref="H69:M69"/>
    <mergeCell ref="H70:M70"/>
    <mergeCell ref="H73:M73"/>
    <mergeCell ref="H74:M74"/>
    <mergeCell ref="H77:M77"/>
    <mergeCell ref="H78:M78"/>
    <mergeCell ref="H81:M81"/>
    <mergeCell ref="H82:M82"/>
    <mergeCell ref="H85:M85"/>
    <mergeCell ref="B210:G210"/>
    <mergeCell ref="F101:M101"/>
    <mergeCell ref="F103:M103"/>
    <mergeCell ref="D103:E103"/>
  </mergeCells>
  <conditionalFormatting sqref="B80">
    <cfRule type="containsText" dxfId="29" priority="95" operator="containsText" text="SELECT">
      <formula>NOT(ISERROR(SEARCH("SELECT",B80)))</formula>
    </cfRule>
  </conditionalFormatting>
  <conditionalFormatting sqref="B84">
    <cfRule type="containsText" dxfId="28" priority="94" operator="containsText" text="SELECT">
      <formula>NOT(ISERROR(SEARCH("SELECT",B84)))</formula>
    </cfRule>
  </conditionalFormatting>
  <conditionalFormatting sqref="B64:M64 B67:M68 B71:M72 B75:M76 B65:H66 B69:H70 B73:H74 B77:H77 G78:H78">
    <cfRule type="containsText" dxfId="27" priority="98" operator="containsText" text="SELECT">
      <formula>NOT(ISERROR(SEARCH("SELECT",B64)))</formula>
    </cfRule>
  </conditionalFormatting>
  <conditionalFormatting sqref="G81:G82">
    <cfRule type="containsText" dxfId="26" priority="44" operator="containsText" text="SELECT">
      <formula>NOT(ISERROR(SEARCH("SELECT",G81)))</formula>
    </cfRule>
  </conditionalFormatting>
  <conditionalFormatting sqref="G85:G86">
    <cfRule type="containsText" dxfId="25" priority="38" operator="containsText" text="SELECT">
      <formula>NOT(ISERROR(SEARCH("SELECT",G85)))</formula>
    </cfRule>
  </conditionalFormatting>
  <conditionalFormatting sqref="H65:M66">
    <cfRule type="containsText" dxfId="24" priority="53" operator="containsText" text=".">
      <formula>NOT(ISERROR(SEARCH(".",H65)))</formula>
    </cfRule>
  </conditionalFormatting>
  <conditionalFormatting sqref="H69:M69">
    <cfRule type="containsText" dxfId="23" priority="24" operator="containsText" text=".">
      <formula>NOT(ISERROR(SEARCH(".",H69)))</formula>
    </cfRule>
  </conditionalFormatting>
  <conditionalFormatting sqref="H70:M70">
    <cfRule type="containsText" dxfId="22" priority="23" operator="containsText" text=".">
      <formula>NOT(ISERROR(SEARCH(".",H70)))</formula>
    </cfRule>
  </conditionalFormatting>
  <conditionalFormatting sqref="H73:M73">
    <cfRule type="containsText" dxfId="21" priority="22" operator="containsText" text=".">
      <formula>NOT(ISERROR(SEARCH(".",H73)))</formula>
    </cfRule>
  </conditionalFormatting>
  <conditionalFormatting sqref="H74:M74">
    <cfRule type="containsText" dxfId="20" priority="21" operator="containsText" text=".">
      <formula>NOT(ISERROR(SEARCH(".",H74)))</formula>
    </cfRule>
  </conditionalFormatting>
  <conditionalFormatting sqref="H77:M77">
    <cfRule type="containsText" dxfId="19" priority="20" operator="containsText" text=".">
      <formula>NOT(ISERROR(SEARCH(".",H77)))</formula>
    </cfRule>
  </conditionalFormatting>
  <conditionalFormatting sqref="H78:M78">
    <cfRule type="containsText" dxfId="18" priority="19" operator="containsText" text=".">
      <formula>NOT(ISERROR(SEARCH(".",H78)))</formula>
    </cfRule>
  </conditionalFormatting>
  <conditionalFormatting sqref="H81">
    <cfRule type="containsText" dxfId="17" priority="18" operator="containsText" text="SELECT">
      <formula>NOT(ISERROR(SEARCH("SELECT",H81)))</formula>
    </cfRule>
  </conditionalFormatting>
  <conditionalFormatting sqref="H81:M81">
    <cfRule type="containsText" dxfId="16" priority="17" operator="containsText" text=".">
      <formula>NOT(ISERROR(SEARCH(".",H81)))</formula>
    </cfRule>
  </conditionalFormatting>
  <conditionalFormatting sqref="H82">
    <cfRule type="containsText" dxfId="15" priority="16" operator="containsText" text="SELECT">
      <formula>NOT(ISERROR(SEARCH("SELECT",H82)))</formula>
    </cfRule>
  </conditionalFormatting>
  <conditionalFormatting sqref="H82:M82">
    <cfRule type="containsText" dxfId="14" priority="15" operator="containsText" text=".">
      <formula>NOT(ISERROR(SEARCH(".",H82)))</formula>
    </cfRule>
  </conditionalFormatting>
  <conditionalFormatting sqref="H85">
    <cfRule type="containsText" dxfId="13" priority="14" operator="containsText" text="SELECT">
      <formula>NOT(ISERROR(SEARCH("SELECT",H85)))</formula>
    </cfRule>
  </conditionalFormatting>
  <conditionalFormatting sqref="H85:M85">
    <cfRule type="containsText" dxfId="12" priority="13" operator="containsText" text=".">
      <formula>NOT(ISERROR(SEARCH(".",H85)))</formula>
    </cfRule>
  </conditionalFormatting>
  <conditionalFormatting sqref="H86">
    <cfRule type="containsText" dxfId="11" priority="12" operator="containsText" text="SELECT">
      <formula>NOT(ISERROR(SEARCH("SELECT",H86)))</formula>
    </cfRule>
  </conditionalFormatting>
  <conditionalFormatting sqref="H86:M86">
    <cfRule type="containsText" dxfId="10" priority="11" operator="containsText" text=".">
      <formula>NOT(ISERROR(SEARCH(".",H86)))</formula>
    </cfRule>
  </conditionalFormatting>
  <conditionalFormatting sqref="J96:M96">
    <cfRule type="containsText" dxfId="9" priority="10" operator="containsText" text="e">
      <formula>NOT(ISERROR(SEARCH("e",J96)))</formula>
    </cfRule>
  </conditionalFormatting>
  <conditionalFormatting sqref="B96:I96">
    <cfRule type="containsText" dxfId="8" priority="9" operator="containsText" text="I">
      <formula>NOT(ISERROR(SEARCH("I",B96)))</formula>
    </cfRule>
  </conditionalFormatting>
  <conditionalFormatting sqref="F98:M98">
    <cfRule type="containsText" dxfId="7" priority="4" operator="containsText" text="e">
      <formula>NOT(ISERROR(SEARCH("e",F98)))</formula>
    </cfRule>
    <cfRule type="containsText" dxfId="6" priority="8" operator="containsText" text="[?]">
      <formula>NOT(ISERROR(SEARCH("[?]",F98)))</formula>
    </cfRule>
  </conditionalFormatting>
  <conditionalFormatting sqref="F103:M103">
    <cfRule type="containsText" dxfId="5" priority="7" operator="containsText" text=".">
      <formula>NOT(ISERROR(SEARCH(".",F103)))</formula>
    </cfRule>
  </conditionalFormatting>
  <conditionalFormatting sqref="D119:M119">
    <cfRule type="containsText" dxfId="4" priority="6" operator="containsText" text=".&gt;">
      <formula>NOT(ISERROR(SEARCH(".&gt;",D119)))</formula>
    </cfRule>
  </conditionalFormatting>
  <conditionalFormatting sqref="D125:M125">
    <cfRule type="containsText" dxfId="3" priority="5" operator="containsText" text=".&gt;">
      <formula>NOT(ISERROR(SEARCH(".&gt;",D125)))</formula>
    </cfRule>
  </conditionalFormatting>
  <conditionalFormatting sqref="B30">
    <cfRule type="containsText" dxfId="0" priority="1" operator="containsText" text="SELECT">
      <formula>NOT(ISERROR(SEARCH("SELECT",B30)))</formula>
    </cfRule>
  </conditionalFormatting>
  <dataValidations count="14">
    <dataValidation type="list" errorStyle="warning" allowBlank="1" showInputMessage="1" showErrorMessage="1" error="Select the best response from the dropdown list" sqref="H65:H66" xr:uid="{6EDD6E6F-C308-4354-90F4-0600B1B329CB}">
      <formula1>$C$674:$C$679</formula1>
    </dataValidation>
    <dataValidation type="list" errorStyle="warning" allowBlank="1" showInputMessage="1" showErrorMessage="1" error="Select an option from the dropdown list" sqref="H69:M70" xr:uid="{4824FA88-9630-45E1-923A-83CF4BC54CD9}">
      <formula1>$F$674:$F$679</formula1>
    </dataValidation>
    <dataValidation type="list" errorStyle="warning" allowBlank="1" showInputMessage="1" showErrorMessage="1" error="Select an option from the dropdown list" sqref="H73:M74" xr:uid="{293C1D51-F49D-4023-8CE2-A96B09D76FCC}">
      <formula1>$I$674:$I$679</formula1>
    </dataValidation>
    <dataValidation type="list" errorStyle="warning" allowBlank="1" showInputMessage="1" showErrorMessage="1" error="Select an option from the dropdown list" sqref="H77:M78" xr:uid="{F155CEC7-F9E4-4267-8FAC-E17CFC6E91C6}">
      <formula1>$L$674:$L$679</formula1>
    </dataValidation>
    <dataValidation type="list" errorStyle="warning" allowBlank="1" showInputMessage="1" showErrorMessage="1" error="Select an option from the dropdown list" sqref="H81:M82" xr:uid="{7FF6B986-0DC9-4BED-9107-0EDB07147AFD}">
      <formula1>$P$674:$P$679</formula1>
    </dataValidation>
    <dataValidation type="list" errorStyle="warning" allowBlank="1" showInputMessage="1" showErrorMessage="1" error="Select an option from the dropdown list" sqref="H85:M86" xr:uid="{2A634753-361E-404A-B89F-6922530DAF8F}">
      <formula1>$S$674:$S$679</formula1>
    </dataValidation>
    <dataValidation type="list" errorStyle="warning" allowBlank="1" showInputMessage="1" showErrorMessage="1" error="Select an option from the dropdown list" sqref="B96:I96" xr:uid="{1836539E-9A1F-4C79-AA99-A0BA3763D395}">
      <formula1>$B$689:$B$693</formula1>
    </dataValidation>
    <dataValidation type="list" errorStyle="warning" allowBlank="1" showInputMessage="1" showErrorMessage="1" error="Select an option from the dropdown list" sqref="J96:M96" xr:uid="{D98E83F7-0FA5-460A-8855-B31398639BB5}">
      <formula1>$J$689:$J$695</formula1>
    </dataValidation>
    <dataValidation type="list" errorStyle="warning" allowBlank="1" showInputMessage="1" showErrorMessage="1" error="Select an option from the dropdown list" sqref="F101:M101" xr:uid="{302760B1-1C8E-4DB2-B349-A7CE2479278B}">
      <formula1>$E$702:$E$729</formula1>
    </dataValidation>
    <dataValidation type="list" errorStyle="warning" allowBlank="1" showInputMessage="1" showErrorMessage="1" error="Select an option from the dropdown list" sqref="B108:B112 H108:H112" xr:uid="{85ABFBC2-3730-4BCE-93F1-527EB4DE68A7}">
      <formula1>$E$738:$E$815</formula1>
    </dataValidation>
    <dataValidation type="list" errorStyle="warning" allowBlank="1" showInputMessage="1" showErrorMessage="1" error="Select an option from the dropdown list" sqref="B117:M118" xr:uid="{6D2F751B-1D1A-43B4-98E0-2FB5358469DA}">
      <formula1>$E$822:$E$842</formula1>
    </dataValidation>
    <dataValidation type="list" errorStyle="warning" allowBlank="1" showInputMessage="1" showErrorMessage="1" error="Select an option from the dropdown list" sqref="B123:M124" xr:uid="{B210103E-7D01-424F-8239-9C3BCA30D2FE}">
      <formula1>$E$848:$E$870</formula1>
    </dataValidation>
    <dataValidation type="list" errorStyle="warning" allowBlank="1" showInputMessage="1" showErrorMessage="1" error="Select an option from this dropdown list" sqref="B188:B192 F188:F192 J188:J192" xr:uid="{195686AE-F248-464A-934A-14E9B6B96798}">
      <formula1>$C$930:$C$933</formula1>
    </dataValidation>
    <dataValidation type="list" errorStyle="warning" allowBlank="1" showInputMessage="1" showErrorMessage="1" error="Select a character principle from this dropdown list" sqref="B170:D170" xr:uid="{835813B0-89B4-4738-8159-A36C070DE86A}">
      <formula1>$C$875:$C$894</formula1>
    </dataValidation>
  </dataValidations>
  <hyperlinks>
    <hyperlink ref="A48" location="'interview prep'!A755:N755" tooltip="previous page header" display="#" xr:uid="{32E31EC3-564E-4832-8509-4A95B74505FB}"/>
    <hyperlink ref="A210" location="'interview prep'!A802:N802" tooltip="previous page header" display="#" xr:uid="{99326A01-C4A6-4F43-8B17-0BC1C8E2ABB5}"/>
    <hyperlink ref="N12" location="'interview prep'!A67:N104" tooltip="go to next page" display="$" xr:uid="{4B324405-F809-452D-8DD0-6C996D96024C}"/>
    <hyperlink ref="A12" location="'interview prep'!A1:N5" tooltip="to the top" display="#" xr:uid="{6A3EA8D3-C751-4987-9A4F-DCD6C8EFF7CB}"/>
    <hyperlink ref="C14:H14" location="VO!A30:N47" tooltip="Icebreakers" display="VO!A30:N47" xr:uid="{34D9CBF8-9FF0-4646-B3F8-F5267EEF585D}"/>
    <hyperlink ref="B30:M30" location="VO!C14:H14" tooltip="back to table of contents" display="Icebreakers" xr:uid="{349C06B2-02A7-47E2-9E00-7943AE1CA817}"/>
    <hyperlink ref="C16:H16" location="VO!A48:N91" tooltip="Degree of self-disclosure" display="VO!A48:N91" xr:uid="{944AB3E4-98D2-4361-9B71-757826670BFA}"/>
    <hyperlink ref="C18:H18" location="VO!A92:N126" tooltip="Preparing for self-disclosure" display="VO!A92:N126" xr:uid="{DE8EEB10-0AD0-4C92-BA00-BD68F4934142}"/>
    <hyperlink ref="C20:H20" location="VO!A127:N158" tooltip="My particular self-disclosure" display="VO!A127:N158" xr:uid="{DDD8A471-D956-4F3E-A224-172F83F294CA}"/>
    <hyperlink ref="C22:H22" location="VO!A159:N182" tooltip="Applying character principles" display="VO!A159:N182" xr:uid="{9C0D4724-AE27-4135-BA9B-5C615A61B487}"/>
    <hyperlink ref="A92" location="'interview prep'!A755:N755" tooltip="previous page header" display="#" xr:uid="{A5C20DF4-3D79-4F3D-AE64-890F2088362A}"/>
    <hyperlink ref="A127" location="'interview prep'!A755:N755" tooltip="previous page header" display="#" xr:uid="{DBC8463A-F8D4-4CD3-9FBA-D26AE03CB47D}"/>
    <hyperlink ref="A159" location="'interview prep'!A755:N755" tooltip="previous page header" display="#" xr:uid="{A47A29D3-8E1A-4194-95E9-68C3584725E4}"/>
    <hyperlink ref="A183" location="'interview prep'!A755:N755" tooltip="previous page header" display="#" xr:uid="{F7A84E3F-101C-46E9-8EB3-B6C2B84660FF}"/>
    <hyperlink ref="C24:H24" location="VO!A183:N209" tooltip="Your response to my openness" display="VO!A183:N209" xr:uid="{1EE304F7-6C7A-4F70-BAA2-1C847E3755DD}"/>
    <hyperlink ref="C26:H26" location="VO!A210:N241" tooltip="Reciprocating Relatability" display="VO!A210:N241" xr:uid="{889FB9B1-5DAB-492A-A6CE-EC7B1F98B588}"/>
  </hyperlinks>
  <printOptions horizontalCentered="1"/>
  <pageMargins left="0.5" right="0.5" top="0.75" bottom="0.75" header="0.3" footer="0.3"/>
  <pageSetup orientation="portrait" r:id="rId1"/>
  <headerFooter differentFirst="1">
    <oddHeader>&amp;C&amp;"Arial Black,Regular"&amp;16&amp;K009641Interviewer&amp;K004623 &amp;K7030A0Steph</oddHeader>
    <oddFooter>&amp;L&amp;D&amp;CPage &amp;P&amp;R&amp;F</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25AF8-2FD8-4FE8-8AA7-43B31493ED3B}">
  <dimension ref="A1:N242"/>
  <sheetViews>
    <sheetView workbookViewId="0">
      <selection sqref="A1:N2"/>
    </sheetView>
  </sheetViews>
  <sheetFormatPr defaultRowHeight="14" x14ac:dyDescent="0.3"/>
  <cols>
    <col min="1" max="1" width="1.54296875" style="146" customWidth="1"/>
    <col min="2" max="13" width="7.453125" style="146" customWidth="1"/>
    <col min="14" max="14" width="1.54296875" style="146" customWidth="1"/>
    <col min="15" max="16384" width="8.7265625" style="146"/>
  </cols>
  <sheetData>
    <row r="1" spans="1:14" ht="75" customHeight="1" x14ac:dyDescent="0.3">
      <c r="A1" s="145" t="s">
        <v>436</v>
      </c>
      <c r="B1" s="145"/>
      <c r="C1" s="145"/>
      <c r="D1" s="145"/>
      <c r="E1" s="145"/>
      <c r="F1" s="145"/>
      <c r="G1" s="145"/>
      <c r="H1" s="145"/>
      <c r="I1" s="145"/>
      <c r="J1" s="145"/>
      <c r="K1" s="145"/>
      <c r="L1" s="145"/>
      <c r="M1" s="145"/>
      <c r="N1" s="145"/>
    </row>
    <row r="2" spans="1:14" ht="10" customHeight="1" x14ac:dyDescent="0.3">
      <c r="A2" s="147"/>
      <c r="B2" s="147"/>
      <c r="C2" s="147"/>
      <c r="D2" s="147"/>
      <c r="E2" s="147"/>
      <c r="F2" s="147"/>
      <c r="G2" s="147"/>
      <c r="H2" s="147"/>
      <c r="I2" s="147"/>
      <c r="J2" s="147"/>
      <c r="K2" s="147"/>
      <c r="L2" s="147"/>
      <c r="M2" s="147"/>
      <c r="N2" s="147"/>
    </row>
    <row r="3" spans="1:14" ht="10" customHeight="1" x14ac:dyDescent="0.3">
      <c r="A3" s="148"/>
      <c r="B3" s="149"/>
      <c r="C3" s="149"/>
      <c r="D3" s="149"/>
      <c r="E3" s="149"/>
      <c r="F3" s="149"/>
      <c r="G3" s="149"/>
      <c r="H3" s="149"/>
      <c r="I3" s="149"/>
      <c r="J3" s="149"/>
      <c r="K3" s="149"/>
      <c r="L3" s="149"/>
      <c r="M3" s="149"/>
      <c r="N3" s="148"/>
    </row>
    <row r="4" spans="1:14" ht="45" customHeight="1" x14ac:dyDescent="0.3">
      <c r="A4" s="148"/>
      <c r="B4" s="150" t="s">
        <v>507</v>
      </c>
      <c r="C4" s="150"/>
      <c r="D4" s="150"/>
      <c r="E4" s="150"/>
      <c r="F4" s="150"/>
      <c r="G4" s="150"/>
      <c r="H4" s="150"/>
      <c r="I4" s="150"/>
      <c r="J4" s="150"/>
      <c r="K4" s="150"/>
      <c r="L4" s="150"/>
      <c r="M4" s="150"/>
      <c r="N4" s="148"/>
    </row>
    <row r="5" spans="1:14" ht="15" customHeight="1" x14ac:dyDescent="0.3">
      <c r="A5" s="148"/>
      <c r="B5" s="149" t="s">
        <v>437</v>
      </c>
      <c r="C5" s="149"/>
      <c r="D5" s="149"/>
      <c r="E5" s="149" t="s">
        <v>438</v>
      </c>
      <c r="F5" s="149"/>
      <c r="G5" s="149"/>
      <c r="H5" s="149" t="s">
        <v>439</v>
      </c>
      <c r="I5" s="149" t="s">
        <v>440</v>
      </c>
      <c r="J5" s="149" t="s">
        <v>441</v>
      </c>
      <c r="K5" s="149" t="s">
        <v>442</v>
      </c>
      <c r="L5" s="149"/>
      <c r="M5" s="149"/>
      <c r="N5" s="148"/>
    </row>
    <row r="6" spans="1:14" ht="20" customHeight="1" x14ac:dyDescent="0.3">
      <c r="A6" s="151">
        <v>1</v>
      </c>
      <c r="B6" s="152"/>
      <c r="C6" s="153"/>
      <c r="D6" s="153"/>
      <c r="E6" s="152"/>
      <c r="F6" s="153"/>
      <c r="G6" s="153"/>
      <c r="H6" s="154"/>
      <c r="I6" s="155"/>
      <c r="J6" s="155"/>
      <c r="K6" s="152"/>
      <c r="L6" s="153"/>
      <c r="M6" s="153"/>
      <c r="N6" s="148"/>
    </row>
    <row r="7" spans="1:14" ht="20" customHeight="1" x14ac:dyDescent="0.3">
      <c r="A7" s="151"/>
      <c r="B7" s="156"/>
      <c r="C7" s="156"/>
      <c r="D7" s="156"/>
      <c r="E7" s="156"/>
      <c r="F7" s="156"/>
      <c r="G7" s="156"/>
      <c r="H7" s="156"/>
      <c r="I7" s="156"/>
      <c r="J7" s="156"/>
      <c r="K7" s="156"/>
      <c r="L7" s="156"/>
      <c r="M7" s="156"/>
      <c r="N7" s="148"/>
    </row>
    <row r="8" spans="1:14" ht="20" customHeight="1" x14ac:dyDescent="0.3">
      <c r="A8" s="151">
        <f>A6+1</f>
        <v>2</v>
      </c>
      <c r="B8" s="152"/>
      <c r="C8" s="153"/>
      <c r="D8" s="153"/>
      <c r="E8" s="152"/>
      <c r="F8" s="153"/>
      <c r="G8" s="153"/>
      <c r="H8" s="154"/>
      <c r="I8" s="155"/>
      <c r="J8" s="155"/>
      <c r="K8" s="152"/>
      <c r="L8" s="153"/>
      <c r="M8" s="153"/>
      <c r="N8" s="148"/>
    </row>
    <row r="9" spans="1:14" ht="20" customHeight="1" x14ac:dyDescent="0.3">
      <c r="A9" s="151"/>
      <c r="B9" s="156"/>
      <c r="C9" s="156"/>
      <c r="D9" s="156"/>
      <c r="E9" s="156"/>
      <c r="F9" s="156"/>
      <c r="G9" s="156"/>
      <c r="H9" s="156"/>
      <c r="I9" s="156"/>
      <c r="J9" s="156"/>
      <c r="K9" s="156"/>
      <c r="L9" s="156"/>
      <c r="M9" s="156"/>
      <c r="N9" s="148"/>
    </row>
    <row r="10" spans="1:14" ht="20" customHeight="1" x14ac:dyDescent="0.3">
      <c r="A10" s="151">
        <f t="shared" ref="A10" si="0">A8+1</f>
        <v>3</v>
      </c>
      <c r="B10" s="152"/>
      <c r="C10" s="153"/>
      <c r="D10" s="153"/>
      <c r="E10" s="152"/>
      <c r="F10" s="153"/>
      <c r="G10" s="153"/>
      <c r="H10" s="154"/>
      <c r="I10" s="155"/>
      <c r="J10" s="155"/>
      <c r="K10" s="152"/>
      <c r="L10" s="153"/>
      <c r="M10" s="153"/>
      <c r="N10" s="148"/>
    </row>
    <row r="11" spans="1:14" ht="20" customHeight="1" x14ac:dyDescent="0.3">
      <c r="A11" s="151"/>
      <c r="B11" s="156"/>
      <c r="C11" s="156"/>
      <c r="D11" s="156"/>
      <c r="E11" s="156"/>
      <c r="F11" s="156"/>
      <c r="G11" s="156"/>
      <c r="H11" s="156"/>
      <c r="I11" s="156"/>
      <c r="J11" s="156"/>
      <c r="K11" s="156"/>
      <c r="L11" s="156"/>
      <c r="M11" s="156"/>
      <c r="N11" s="148"/>
    </row>
    <row r="12" spans="1:14" ht="20" customHeight="1" x14ac:dyDescent="0.3">
      <c r="A12" s="151">
        <f t="shared" ref="A12" si="1">A10+1</f>
        <v>4</v>
      </c>
      <c r="B12" s="152"/>
      <c r="C12" s="153"/>
      <c r="D12" s="153"/>
      <c r="E12" s="152"/>
      <c r="F12" s="153"/>
      <c r="G12" s="153"/>
      <c r="H12" s="154"/>
      <c r="I12" s="155"/>
      <c r="J12" s="155"/>
      <c r="K12" s="152"/>
      <c r="L12" s="153"/>
      <c r="M12" s="153"/>
      <c r="N12" s="148"/>
    </row>
    <row r="13" spans="1:14" ht="20" customHeight="1" x14ac:dyDescent="0.3">
      <c r="A13" s="151"/>
      <c r="B13" s="156"/>
      <c r="C13" s="156"/>
      <c r="D13" s="156"/>
      <c r="E13" s="156"/>
      <c r="F13" s="156"/>
      <c r="G13" s="156"/>
      <c r="H13" s="156"/>
      <c r="I13" s="156"/>
      <c r="J13" s="156"/>
      <c r="K13" s="156"/>
      <c r="L13" s="156"/>
      <c r="M13" s="156"/>
      <c r="N13" s="148"/>
    </row>
    <row r="14" spans="1:14" ht="20" customHeight="1" x14ac:dyDescent="0.3">
      <c r="A14" s="151">
        <f t="shared" ref="A14" si="2">A12+1</f>
        <v>5</v>
      </c>
      <c r="B14" s="152"/>
      <c r="C14" s="153"/>
      <c r="D14" s="153"/>
      <c r="E14" s="152"/>
      <c r="F14" s="153"/>
      <c r="G14" s="153"/>
      <c r="H14" s="154"/>
      <c r="I14" s="155"/>
      <c r="J14" s="155"/>
      <c r="K14" s="152"/>
      <c r="L14" s="153"/>
      <c r="M14" s="153"/>
      <c r="N14" s="148"/>
    </row>
    <row r="15" spans="1:14" ht="20" customHeight="1" x14ac:dyDescent="0.3">
      <c r="A15" s="151"/>
      <c r="B15" s="156"/>
      <c r="C15" s="156"/>
      <c r="D15" s="156"/>
      <c r="E15" s="156"/>
      <c r="F15" s="156"/>
      <c r="G15" s="156"/>
      <c r="H15" s="156"/>
      <c r="I15" s="156"/>
      <c r="J15" s="156"/>
      <c r="K15" s="156"/>
      <c r="L15" s="156"/>
      <c r="M15" s="156"/>
      <c r="N15" s="148"/>
    </row>
    <row r="16" spans="1:14" ht="20" customHeight="1" x14ac:dyDescent="0.3">
      <c r="A16" s="151">
        <f t="shared" ref="A16" si="3">A14+1</f>
        <v>6</v>
      </c>
      <c r="B16" s="152"/>
      <c r="C16" s="153"/>
      <c r="D16" s="153"/>
      <c r="E16" s="152"/>
      <c r="F16" s="153"/>
      <c r="G16" s="153"/>
      <c r="H16" s="154"/>
      <c r="I16" s="155"/>
      <c r="J16" s="155"/>
      <c r="K16" s="152"/>
      <c r="L16" s="153"/>
      <c r="M16" s="153"/>
      <c r="N16" s="148"/>
    </row>
    <row r="17" spans="1:14" ht="20" customHeight="1" x14ac:dyDescent="0.3">
      <c r="A17" s="151"/>
      <c r="B17" s="156"/>
      <c r="C17" s="156"/>
      <c r="D17" s="156"/>
      <c r="E17" s="156"/>
      <c r="F17" s="156"/>
      <c r="G17" s="156"/>
      <c r="H17" s="156"/>
      <c r="I17" s="156"/>
      <c r="J17" s="156"/>
      <c r="K17" s="156"/>
      <c r="L17" s="156"/>
      <c r="M17" s="156"/>
      <c r="N17" s="148"/>
    </row>
    <row r="18" spans="1:14" ht="20" customHeight="1" x14ac:dyDescent="0.3">
      <c r="A18" s="151">
        <f t="shared" ref="A18" si="4">A16+1</f>
        <v>7</v>
      </c>
      <c r="B18" s="152"/>
      <c r="C18" s="153"/>
      <c r="D18" s="153"/>
      <c r="E18" s="152"/>
      <c r="F18" s="153"/>
      <c r="G18" s="153"/>
      <c r="H18" s="154"/>
      <c r="I18" s="155"/>
      <c r="J18" s="155"/>
      <c r="K18" s="152"/>
      <c r="L18" s="153"/>
      <c r="M18" s="153"/>
      <c r="N18" s="148"/>
    </row>
    <row r="19" spans="1:14" ht="20" customHeight="1" x14ac:dyDescent="0.3">
      <c r="A19" s="151"/>
      <c r="B19" s="156"/>
      <c r="C19" s="156"/>
      <c r="D19" s="156"/>
      <c r="E19" s="156"/>
      <c r="F19" s="156"/>
      <c r="G19" s="156"/>
      <c r="H19" s="156"/>
      <c r="I19" s="156"/>
      <c r="J19" s="156"/>
      <c r="K19" s="156"/>
      <c r="L19" s="156"/>
      <c r="M19" s="156"/>
      <c r="N19" s="148"/>
    </row>
    <row r="20" spans="1:14" ht="20" customHeight="1" x14ac:dyDescent="0.3">
      <c r="A20" s="151">
        <f t="shared" ref="A20" si="5">A18+1</f>
        <v>8</v>
      </c>
      <c r="B20" s="152"/>
      <c r="C20" s="153"/>
      <c r="D20" s="153"/>
      <c r="E20" s="152"/>
      <c r="F20" s="153"/>
      <c r="G20" s="153"/>
      <c r="H20" s="154"/>
      <c r="I20" s="155"/>
      <c r="J20" s="155"/>
      <c r="K20" s="152"/>
      <c r="L20" s="153"/>
      <c r="M20" s="153"/>
      <c r="N20" s="148"/>
    </row>
    <row r="21" spans="1:14" ht="20" customHeight="1" x14ac:dyDescent="0.3">
      <c r="A21" s="151"/>
      <c r="B21" s="156"/>
      <c r="C21" s="156"/>
      <c r="D21" s="156"/>
      <c r="E21" s="156"/>
      <c r="F21" s="156"/>
      <c r="G21" s="156"/>
      <c r="H21" s="156"/>
      <c r="I21" s="156"/>
      <c r="J21" s="156"/>
      <c r="K21" s="156"/>
      <c r="L21" s="156"/>
      <c r="M21" s="156"/>
      <c r="N21" s="148"/>
    </row>
    <row r="22" spans="1:14" ht="20" customHeight="1" x14ac:dyDescent="0.3">
      <c r="A22" s="151">
        <f t="shared" ref="A22" si="6">A20+1</f>
        <v>9</v>
      </c>
      <c r="B22" s="152"/>
      <c r="C22" s="153"/>
      <c r="D22" s="153"/>
      <c r="E22" s="152"/>
      <c r="F22" s="153"/>
      <c r="G22" s="153"/>
      <c r="H22" s="154"/>
      <c r="I22" s="155"/>
      <c r="J22" s="155"/>
      <c r="K22" s="152"/>
      <c r="L22" s="153"/>
      <c r="M22" s="153"/>
      <c r="N22" s="148"/>
    </row>
    <row r="23" spans="1:14" ht="20" customHeight="1" x14ac:dyDescent="0.3">
      <c r="A23" s="151"/>
      <c r="B23" s="156"/>
      <c r="C23" s="156"/>
      <c r="D23" s="156"/>
      <c r="E23" s="156"/>
      <c r="F23" s="156"/>
      <c r="G23" s="156"/>
      <c r="H23" s="156"/>
      <c r="I23" s="156"/>
      <c r="J23" s="156"/>
      <c r="K23" s="156"/>
      <c r="L23" s="156"/>
      <c r="M23" s="156"/>
      <c r="N23" s="148"/>
    </row>
    <row r="24" spans="1:14" ht="20" customHeight="1" x14ac:dyDescent="0.3">
      <c r="A24" s="151">
        <f t="shared" ref="A24" si="7">A22+1</f>
        <v>10</v>
      </c>
      <c r="B24" s="152"/>
      <c r="C24" s="153"/>
      <c r="D24" s="153"/>
      <c r="E24" s="152"/>
      <c r="F24" s="153"/>
      <c r="G24" s="153"/>
      <c r="H24" s="154"/>
      <c r="I24" s="155"/>
      <c r="J24" s="155"/>
      <c r="K24" s="152"/>
      <c r="L24" s="153"/>
      <c r="M24" s="153"/>
      <c r="N24" s="148"/>
    </row>
    <row r="25" spans="1:14" ht="20" customHeight="1" x14ac:dyDescent="0.3">
      <c r="A25" s="151"/>
      <c r="B25" s="156"/>
      <c r="C25" s="156"/>
      <c r="D25" s="156"/>
      <c r="E25" s="156"/>
      <c r="F25" s="156"/>
      <c r="G25" s="156"/>
      <c r="H25" s="156"/>
      <c r="I25" s="156"/>
      <c r="J25" s="156"/>
      <c r="K25" s="156"/>
      <c r="L25" s="156"/>
      <c r="M25" s="156"/>
      <c r="N25" s="148"/>
    </row>
    <row r="26" spans="1:14" ht="20" customHeight="1" x14ac:dyDescent="0.3">
      <c r="A26" s="151">
        <f t="shared" ref="A26" si="8">A24+1</f>
        <v>11</v>
      </c>
      <c r="B26" s="152"/>
      <c r="C26" s="153"/>
      <c r="D26" s="153"/>
      <c r="E26" s="152"/>
      <c r="F26" s="153"/>
      <c r="G26" s="153"/>
      <c r="H26" s="154"/>
      <c r="I26" s="155"/>
      <c r="J26" s="155"/>
      <c r="K26" s="152"/>
      <c r="L26" s="153"/>
      <c r="M26" s="153"/>
      <c r="N26" s="148"/>
    </row>
    <row r="27" spans="1:14" ht="20" customHeight="1" x14ac:dyDescent="0.3">
      <c r="A27" s="151"/>
      <c r="B27" s="156"/>
      <c r="C27" s="156"/>
      <c r="D27" s="156"/>
      <c r="E27" s="156"/>
      <c r="F27" s="156"/>
      <c r="G27" s="156"/>
      <c r="H27" s="156"/>
      <c r="I27" s="156"/>
      <c r="J27" s="156"/>
      <c r="K27" s="156"/>
      <c r="L27" s="156"/>
      <c r="M27" s="156"/>
      <c r="N27" s="148"/>
    </row>
    <row r="28" spans="1:14" ht="20" customHeight="1" x14ac:dyDescent="0.3">
      <c r="A28" s="151">
        <f t="shared" ref="A28" si="9">A26+1</f>
        <v>12</v>
      </c>
      <c r="B28" s="152"/>
      <c r="C28" s="153"/>
      <c r="D28" s="153"/>
      <c r="E28" s="152"/>
      <c r="F28" s="153"/>
      <c r="G28" s="153"/>
      <c r="H28" s="154"/>
      <c r="I28" s="155"/>
      <c r="J28" s="155"/>
      <c r="K28" s="152"/>
      <c r="L28" s="153"/>
      <c r="M28" s="153"/>
      <c r="N28" s="148"/>
    </row>
    <row r="29" spans="1:14" ht="20" customHeight="1" x14ac:dyDescent="0.3">
      <c r="A29" s="151"/>
      <c r="B29" s="156"/>
      <c r="C29" s="156"/>
      <c r="D29" s="156"/>
      <c r="E29" s="156"/>
      <c r="F29" s="156"/>
      <c r="G29" s="156"/>
      <c r="H29" s="156"/>
      <c r="I29" s="156"/>
      <c r="J29" s="156"/>
      <c r="K29" s="156"/>
      <c r="L29" s="156"/>
      <c r="M29" s="156"/>
      <c r="N29" s="148"/>
    </row>
    <row r="30" spans="1:14" ht="20" customHeight="1" x14ac:dyDescent="0.3">
      <c r="A30" s="151">
        <f t="shared" ref="A30" si="10">A28+1</f>
        <v>13</v>
      </c>
      <c r="B30" s="152"/>
      <c r="C30" s="153"/>
      <c r="D30" s="153"/>
      <c r="E30" s="152"/>
      <c r="F30" s="153"/>
      <c r="G30" s="153"/>
      <c r="H30" s="154"/>
      <c r="I30" s="155"/>
      <c r="J30" s="155"/>
      <c r="K30" s="152"/>
      <c r="L30" s="153"/>
      <c r="M30" s="153"/>
      <c r="N30" s="148"/>
    </row>
    <row r="31" spans="1:14" ht="20" customHeight="1" x14ac:dyDescent="0.3">
      <c r="A31" s="151"/>
      <c r="B31" s="156"/>
      <c r="C31" s="156"/>
      <c r="D31" s="156"/>
      <c r="E31" s="156"/>
      <c r="F31" s="156"/>
      <c r="G31" s="156"/>
      <c r="H31" s="156"/>
      <c r="I31" s="156"/>
      <c r="J31" s="156"/>
      <c r="K31" s="156"/>
      <c r="L31" s="156"/>
      <c r="M31" s="156"/>
      <c r="N31" s="148"/>
    </row>
    <row r="32" spans="1:14" ht="20" customHeight="1" x14ac:dyDescent="0.3">
      <c r="A32" s="157"/>
    </row>
    <row r="33" spans="1:1" ht="20" customHeight="1" x14ac:dyDescent="0.3">
      <c r="A33" s="157"/>
    </row>
    <row r="34" spans="1:1" ht="20" customHeight="1" x14ac:dyDescent="0.3">
      <c r="A34" s="157"/>
    </row>
    <row r="35" spans="1:1" ht="20" customHeight="1" x14ac:dyDescent="0.3"/>
    <row r="36" spans="1:1" ht="20" customHeight="1" x14ac:dyDescent="0.3"/>
    <row r="37" spans="1:1" ht="20" customHeight="1" x14ac:dyDescent="0.3"/>
    <row r="38" spans="1:1" ht="20" customHeight="1" x14ac:dyDescent="0.3"/>
    <row r="39" spans="1:1" ht="20" customHeight="1" x14ac:dyDescent="0.3"/>
    <row r="40" spans="1:1" ht="20" customHeight="1" x14ac:dyDescent="0.3"/>
    <row r="41" spans="1:1" ht="20" customHeight="1" x14ac:dyDescent="0.3"/>
    <row r="42" spans="1:1" ht="20" customHeight="1" x14ac:dyDescent="0.3"/>
    <row r="43" spans="1:1" ht="20" customHeight="1" x14ac:dyDescent="0.3"/>
    <row r="44" spans="1:1" ht="20" customHeight="1" x14ac:dyDescent="0.3"/>
    <row r="45" spans="1:1" ht="20" customHeight="1" x14ac:dyDescent="0.3"/>
    <row r="46" spans="1:1" ht="20" customHeight="1" x14ac:dyDescent="0.3"/>
    <row r="47" spans="1:1" ht="20" customHeight="1" x14ac:dyDescent="0.3"/>
    <row r="48" spans="1:1" ht="20" customHeight="1" x14ac:dyDescent="0.3"/>
    <row r="49" ht="20" customHeight="1" x14ac:dyDescent="0.3"/>
    <row r="50" ht="20" customHeight="1" x14ac:dyDescent="0.3"/>
    <row r="51" ht="20" customHeight="1" x14ac:dyDescent="0.3"/>
    <row r="52" ht="20" customHeight="1" x14ac:dyDescent="0.3"/>
    <row r="53" ht="20" customHeight="1" x14ac:dyDescent="0.3"/>
    <row r="54" ht="20" customHeight="1" x14ac:dyDescent="0.3"/>
    <row r="55" ht="20" customHeight="1" x14ac:dyDescent="0.3"/>
    <row r="56" ht="20" customHeight="1" x14ac:dyDescent="0.3"/>
    <row r="57" ht="20" customHeight="1" x14ac:dyDescent="0.3"/>
    <row r="58" ht="20" customHeight="1" x14ac:dyDescent="0.3"/>
    <row r="59" ht="20" customHeight="1" x14ac:dyDescent="0.3"/>
    <row r="60" ht="20" customHeight="1" x14ac:dyDescent="0.3"/>
    <row r="61" ht="20" customHeight="1" x14ac:dyDescent="0.3"/>
    <row r="62" ht="20" customHeight="1" x14ac:dyDescent="0.3"/>
    <row r="63" ht="20" customHeight="1" x14ac:dyDescent="0.3"/>
    <row r="64" ht="20" customHeight="1" x14ac:dyDescent="0.3"/>
    <row r="65" ht="20" customHeight="1" x14ac:dyDescent="0.3"/>
    <row r="66" ht="20" customHeight="1" x14ac:dyDescent="0.3"/>
    <row r="67" ht="20" customHeight="1" x14ac:dyDescent="0.3"/>
    <row r="68" ht="20" customHeight="1" x14ac:dyDescent="0.3"/>
    <row r="69" ht="20" customHeight="1" x14ac:dyDescent="0.3"/>
    <row r="70" ht="20" customHeight="1" x14ac:dyDescent="0.3"/>
    <row r="71" ht="20" customHeight="1" x14ac:dyDescent="0.3"/>
    <row r="72" ht="20" customHeight="1" x14ac:dyDescent="0.3"/>
    <row r="73" ht="20" customHeight="1" x14ac:dyDescent="0.3"/>
    <row r="74" ht="20" customHeight="1" x14ac:dyDescent="0.3"/>
    <row r="75" ht="20" customHeight="1" x14ac:dyDescent="0.3"/>
    <row r="76" ht="20" customHeight="1" x14ac:dyDescent="0.3"/>
    <row r="77" ht="20" customHeight="1" x14ac:dyDescent="0.3"/>
    <row r="78" ht="20" customHeight="1" x14ac:dyDescent="0.3"/>
    <row r="79" ht="20" customHeight="1" x14ac:dyDescent="0.3"/>
    <row r="80" ht="20" customHeight="1" x14ac:dyDescent="0.3"/>
    <row r="81" ht="20" customHeight="1" x14ac:dyDescent="0.3"/>
    <row r="82" ht="20" customHeight="1" x14ac:dyDescent="0.3"/>
    <row r="83" ht="20" customHeight="1" x14ac:dyDescent="0.3"/>
    <row r="84" ht="20" customHeight="1" x14ac:dyDescent="0.3"/>
    <row r="85" ht="20" customHeight="1" x14ac:dyDescent="0.3"/>
    <row r="86" ht="20" customHeight="1" x14ac:dyDescent="0.3"/>
    <row r="87" ht="20" customHeight="1" x14ac:dyDescent="0.3"/>
    <row r="88" ht="20" customHeight="1" x14ac:dyDescent="0.3"/>
    <row r="89" ht="20" customHeight="1" x14ac:dyDescent="0.3"/>
    <row r="90" ht="20" customHeight="1" x14ac:dyDescent="0.3"/>
    <row r="91" ht="20" customHeight="1" x14ac:dyDescent="0.3"/>
    <row r="92" ht="20" customHeight="1" x14ac:dyDescent="0.3"/>
    <row r="93" ht="20" customHeight="1" x14ac:dyDescent="0.3"/>
    <row r="94" ht="20" customHeight="1" x14ac:dyDescent="0.3"/>
    <row r="95" ht="20" customHeight="1" x14ac:dyDescent="0.3"/>
    <row r="96" ht="20" customHeight="1" x14ac:dyDescent="0.3"/>
    <row r="97" ht="20" customHeight="1" x14ac:dyDescent="0.3"/>
    <row r="98" ht="20" customHeight="1" x14ac:dyDescent="0.3"/>
    <row r="99" ht="20" customHeight="1" x14ac:dyDescent="0.3"/>
    <row r="100" ht="20" customHeight="1" x14ac:dyDescent="0.3"/>
    <row r="101" ht="20" customHeight="1" x14ac:dyDescent="0.3"/>
    <row r="102" ht="20" customHeight="1" x14ac:dyDescent="0.3"/>
    <row r="103" ht="20" customHeight="1" x14ac:dyDescent="0.3"/>
    <row r="104" ht="20" customHeight="1" x14ac:dyDescent="0.3"/>
    <row r="105" ht="20" customHeight="1" x14ac:dyDescent="0.3"/>
    <row r="106" ht="20" customHeight="1" x14ac:dyDescent="0.3"/>
    <row r="107" ht="20" customHeight="1" x14ac:dyDescent="0.3"/>
    <row r="108" ht="20" customHeight="1" x14ac:dyDescent="0.3"/>
    <row r="109" ht="20" customHeight="1" x14ac:dyDescent="0.3"/>
    <row r="110" ht="20" customHeight="1" x14ac:dyDescent="0.3"/>
    <row r="111" ht="20" customHeight="1" x14ac:dyDescent="0.3"/>
    <row r="112" ht="20" customHeight="1" x14ac:dyDescent="0.3"/>
    <row r="113" ht="20" customHeight="1" x14ac:dyDescent="0.3"/>
    <row r="114" ht="20" customHeight="1" x14ac:dyDescent="0.3"/>
    <row r="115" ht="20" customHeight="1" x14ac:dyDescent="0.3"/>
    <row r="116" ht="20" customHeight="1" x14ac:dyDescent="0.3"/>
    <row r="117" ht="20" customHeight="1" x14ac:dyDescent="0.3"/>
    <row r="118" ht="20" customHeight="1" x14ac:dyDescent="0.3"/>
    <row r="119" ht="20" customHeight="1" x14ac:dyDescent="0.3"/>
    <row r="120" ht="20" customHeight="1" x14ac:dyDescent="0.3"/>
    <row r="121" ht="20" customHeight="1" x14ac:dyDescent="0.3"/>
    <row r="122" ht="20" customHeight="1" x14ac:dyDescent="0.3"/>
    <row r="123" ht="25" customHeight="1" x14ac:dyDescent="0.3"/>
    <row r="124" ht="25" customHeight="1" x14ac:dyDescent="0.3"/>
    <row r="125" ht="25" customHeight="1" x14ac:dyDescent="0.3"/>
    <row r="126" ht="25" customHeight="1" x14ac:dyDescent="0.3"/>
    <row r="127" ht="25" customHeight="1" x14ac:dyDescent="0.3"/>
    <row r="128" ht="25" customHeight="1" x14ac:dyDescent="0.3"/>
    <row r="129" ht="25" customHeight="1" x14ac:dyDescent="0.3"/>
    <row r="130" ht="25" customHeight="1" x14ac:dyDescent="0.3"/>
    <row r="131" ht="25" customHeight="1" x14ac:dyDescent="0.3"/>
    <row r="132" ht="25" customHeight="1" x14ac:dyDescent="0.3"/>
    <row r="133" ht="25" customHeight="1" x14ac:dyDescent="0.3"/>
    <row r="134" ht="25" customHeight="1" x14ac:dyDescent="0.3"/>
    <row r="135" ht="25" customHeight="1" x14ac:dyDescent="0.3"/>
    <row r="136" ht="25" customHeight="1" x14ac:dyDescent="0.3"/>
    <row r="137" ht="25" customHeight="1" x14ac:dyDescent="0.3"/>
    <row r="138" ht="25" customHeight="1" x14ac:dyDescent="0.3"/>
    <row r="139" ht="25" customHeight="1" x14ac:dyDescent="0.3"/>
    <row r="140" ht="25" customHeight="1" x14ac:dyDescent="0.3"/>
    <row r="141" ht="25" customHeight="1" x14ac:dyDescent="0.3"/>
    <row r="142" ht="25" customHeight="1" x14ac:dyDescent="0.3"/>
    <row r="143" ht="25" customHeight="1" x14ac:dyDescent="0.3"/>
    <row r="144" ht="25" customHeight="1" x14ac:dyDescent="0.3"/>
    <row r="145" ht="25" customHeight="1" x14ac:dyDescent="0.3"/>
    <row r="146" ht="25" customHeight="1" x14ac:dyDescent="0.3"/>
    <row r="147" ht="25" customHeight="1" x14ac:dyDescent="0.3"/>
    <row r="148" ht="25" customHeight="1" x14ac:dyDescent="0.3"/>
    <row r="149" ht="25" customHeight="1" x14ac:dyDescent="0.3"/>
    <row r="150" ht="25" customHeight="1" x14ac:dyDescent="0.3"/>
    <row r="151" ht="25" customHeight="1" x14ac:dyDescent="0.3"/>
    <row r="152" ht="25" customHeight="1" x14ac:dyDescent="0.3"/>
    <row r="153" ht="25" customHeight="1" x14ac:dyDescent="0.3"/>
    <row r="154" ht="25" customHeight="1" x14ac:dyDescent="0.3"/>
    <row r="155" ht="25" customHeight="1" x14ac:dyDescent="0.3"/>
    <row r="156" ht="25" customHeight="1" x14ac:dyDescent="0.3"/>
    <row r="157" ht="25" customHeight="1" x14ac:dyDescent="0.3"/>
    <row r="158" ht="25" customHeight="1" x14ac:dyDescent="0.3"/>
    <row r="159" ht="25" customHeight="1" x14ac:dyDescent="0.3"/>
    <row r="160" ht="25" customHeight="1" x14ac:dyDescent="0.3"/>
    <row r="161" ht="25" customHeight="1" x14ac:dyDescent="0.3"/>
    <row r="162" ht="25" customHeight="1" x14ac:dyDescent="0.3"/>
    <row r="163" ht="25" customHeight="1" x14ac:dyDescent="0.3"/>
    <row r="164" ht="25" customHeight="1" x14ac:dyDescent="0.3"/>
    <row r="165" ht="25" customHeight="1" x14ac:dyDescent="0.3"/>
    <row r="166" ht="25" customHeight="1" x14ac:dyDescent="0.3"/>
    <row r="167" ht="25" customHeight="1" x14ac:dyDescent="0.3"/>
    <row r="168" ht="25" customHeight="1" x14ac:dyDescent="0.3"/>
    <row r="169" ht="25" customHeight="1" x14ac:dyDescent="0.3"/>
    <row r="170" ht="25" customHeight="1" x14ac:dyDescent="0.3"/>
    <row r="171" ht="25" customHeight="1" x14ac:dyDescent="0.3"/>
    <row r="172" ht="25" customHeight="1" x14ac:dyDescent="0.3"/>
    <row r="173" ht="25" customHeight="1" x14ac:dyDescent="0.3"/>
    <row r="174" ht="25" customHeight="1" x14ac:dyDescent="0.3"/>
    <row r="175" ht="25" customHeight="1" x14ac:dyDescent="0.3"/>
    <row r="176" ht="25" customHeight="1" x14ac:dyDescent="0.3"/>
    <row r="177" ht="25" customHeight="1" x14ac:dyDescent="0.3"/>
    <row r="178" ht="25" customHeight="1" x14ac:dyDescent="0.3"/>
    <row r="179" ht="25" customHeight="1" x14ac:dyDescent="0.3"/>
    <row r="180" ht="25" customHeight="1" x14ac:dyDescent="0.3"/>
    <row r="181" ht="25" customHeight="1" x14ac:dyDescent="0.3"/>
    <row r="182" ht="25" customHeight="1" x14ac:dyDescent="0.3"/>
    <row r="183" ht="25" customHeight="1" x14ac:dyDescent="0.3"/>
    <row r="184" ht="25" customHeight="1" x14ac:dyDescent="0.3"/>
    <row r="185" ht="25" customHeight="1" x14ac:dyDescent="0.3"/>
    <row r="186" ht="25" customHeight="1" x14ac:dyDescent="0.3"/>
    <row r="187" ht="25" customHeight="1" x14ac:dyDescent="0.3"/>
    <row r="188" ht="25" customHeight="1" x14ac:dyDescent="0.3"/>
    <row r="189" ht="25" customHeight="1" x14ac:dyDescent="0.3"/>
    <row r="190" ht="25" customHeight="1" x14ac:dyDescent="0.3"/>
    <row r="191" ht="25" customHeight="1" x14ac:dyDescent="0.3"/>
    <row r="192" ht="25" customHeight="1" x14ac:dyDescent="0.3"/>
    <row r="193" ht="25" customHeight="1" x14ac:dyDescent="0.3"/>
    <row r="194" ht="25" customHeight="1" x14ac:dyDescent="0.3"/>
    <row r="195" ht="25" customHeight="1" x14ac:dyDescent="0.3"/>
    <row r="196" ht="25" customHeight="1" x14ac:dyDescent="0.3"/>
    <row r="197" ht="25" customHeight="1" x14ac:dyDescent="0.3"/>
    <row r="198" ht="25" customHeight="1" x14ac:dyDescent="0.3"/>
    <row r="199" ht="25" customHeight="1" x14ac:dyDescent="0.3"/>
    <row r="200" ht="25" customHeight="1" x14ac:dyDescent="0.3"/>
    <row r="201" ht="25" customHeight="1" x14ac:dyDescent="0.3"/>
    <row r="202" ht="25" customHeight="1" x14ac:dyDescent="0.3"/>
    <row r="203" ht="25" customHeight="1" x14ac:dyDescent="0.3"/>
    <row r="204" ht="25" customHeight="1" x14ac:dyDescent="0.3"/>
    <row r="205" ht="25" customHeight="1" x14ac:dyDescent="0.3"/>
    <row r="206" ht="25" customHeight="1" x14ac:dyDescent="0.3"/>
    <row r="207" ht="25" customHeight="1" x14ac:dyDescent="0.3"/>
    <row r="208" ht="25" customHeight="1" x14ac:dyDescent="0.3"/>
    <row r="209" ht="25" customHeight="1" x14ac:dyDescent="0.3"/>
    <row r="210" ht="25" customHeight="1" x14ac:dyDescent="0.3"/>
    <row r="211" ht="25" customHeight="1" x14ac:dyDescent="0.3"/>
    <row r="212" ht="25" customHeight="1" x14ac:dyDescent="0.3"/>
    <row r="213" ht="25" customHeight="1" x14ac:dyDescent="0.3"/>
    <row r="214" ht="25" customHeight="1" x14ac:dyDescent="0.3"/>
    <row r="215" ht="25" customHeight="1" x14ac:dyDescent="0.3"/>
    <row r="216" ht="25" customHeight="1" x14ac:dyDescent="0.3"/>
    <row r="217" ht="25" customHeight="1" x14ac:dyDescent="0.3"/>
    <row r="218" ht="25" customHeight="1" x14ac:dyDescent="0.3"/>
    <row r="219" ht="25" customHeight="1" x14ac:dyDescent="0.3"/>
    <row r="220" ht="25" customHeight="1" x14ac:dyDescent="0.3"/>
    <row r="221" ht="25" customHeight="1" x14ac:dyDescent="0.3"/>
    <row r="222" ht="25" customHeight="1" x14ac:dyDescent="0.3"/>
    <row r="223" ht="25" customHeight="1" x14ac:dyDescent="0.3"/>
    <row r="224" ht="25" customHeight="1" x14ac:dyDescent="0.3"/>
    <row r="225" ht="25" customHeight="1" x14ac:dyDescent="0.3"/>
    <row r="226" ht="25" customHeight="1" x14ac:dyDescent="0.3"/>
    <row r="227" ht="25" customHeight="1" x14ac:dyDescent="0.3"/>
    <row r="228" ht="25" customHeight="1" x14ac:dyDescent="0.3"/>
    <row r="229" ht="25" customHeight="1" x14ac:dyDescent="0.3"/>
    <row r="230" ht="25" customHeight="1" x14ac:dyDescent="0.3"/>
    <row r="231" ht="25" customHeight="1" x14ac:dyDescent="0.3"/>
    <row r="232" ht="25" customHeight="1" x14ac:dyDescent="0.3"/>
    <row r="233" ht="25" customHeight="1" x14ac:dyDescent="0.3"/>
    <row r="234" ht="25" customHeight="1" x14ac:dyDescent="0.3"/>
    <row r="235" ht="25" customHeight="1" x14ac:dyDescent="0.3"/>
    <row r="236" ht="25" customHeight="1" x14ac:dyDescent="0.3"/>
    <row r="237" ht="25" customHeight="1" x14ac:dyDescent="0.3"/>
    <row r="238" ht="25" customHeight="1" x14ac:dyDescent="0.3"/>
    <row r="239" ht="25" customHeight="1" x14ac:dyDescent="0.3"/>
    <row r="240" ht="25" customHeight="1" x14ac:dyDescent="0.3"/>
    <row r="241" ht="25" customHeight="1" x14ac:dyDescent="0.3"/>
    <row r="242" ht="25" customHeight="1" x14ac:dyDescent="0.3"/>
  </sheetData>
  <mergeCells count="54">
    <mergeCell ref="B31:M31"/>
    <mergeCell ref="B27:M27"/>
    <mergeCell ref="B28:D28"/>
    <mergeCell ref="E28:G28"/>
    <mergeCell ref="K28:M28"/>
    <mergeCell ref="B29:M29"/>
    <mergeCell ref="B30:D30"/>
    <mergeCell ref="E30:G30"/>
    <mergeCell ref="K30:M30"/>
    <mergeCell ref="B23:M23"/>
    <mergeCell ref="B24:D24"/>
    <mergeCell ref="E24:G24"/>
    <mergeCell ref="K24:M24"/>
    <mergeCell ref="B25:M25"/>
    <mergeCell ref="B26:D26"/>
    <mergeCell ref="E26:G26"/>
    <mergeCell ref="K26:M26"/>
    <mergeCell ref="B19:M19"/>
    <mergeCell ref="B20:D20"/>
    <mergeCell ref="E20:G20"/>
    <mergeCell ref="K20:M20"/>
    <mergeCell ref="B21:M21"/>
    <mergeCell ref="B22:D22"/>
    <mergeCell ref="E22:G22"/>
    <mergeCell ref="K22:M22"/>
    <mergeCell ref="B15:M15"/>
    <mergeCell ref="B16:D16"/>
    <mergeCell ref="E16:G16"/>
    <mergeCell ref="K16:M16"/>
    <mergeCell ref="B17:M17"/>
    <mergeCell ref="B18:D18"/>
    <mergeCell ref="E18:G18"/>
    <mergeCell ref="K18:M18"/>
    <mergeCell ref="B11:M11"/>
    <mergeCell ref="B12:D12"/>
    <mergeCell ref="E12:G12"/>
    <mergeCell ref="K12:M12"/>
    <mergeCell ref="B13:M13"/>
    <mergeCell ref="B14:D14"/>
    <mergeCell ref="E14:G14"/>
    <mergeCell ref="K14:M14"/>
    <mergeCell ref="B8:D8"/>
    <mergeCell ref="E8:G8"/>
    <mergeCell ref="K8:M8"/>
    <mergeCell ref="B9:M9"/>
    <mergeCell ref="B10:D10"/>
    <mergeCell ref="E10:G10"/>
    <mergeCell ref="K10:M10"/>
    <mergeCell ref="A1:N1"/>
    <mergeCell ref="B4:M4"/>
    <mergeCell ref="B6:D6"/>
    <mergeCell ref="E6:G6"/>
    <mergeCell ref="K6:M6"/>
    <mergeCell ref="B7:M7"/>
  </mergeCells>
  <pageMargins left="0.5" right="0.5" top="0.75" bottom="0.75" header="0.3" footer="0.3"/>
  <pageSetup orientation="portrait" horizontalDpi="4294967293" verticalDpi="0" r:id="rId1"/>
  <headerFooter>
    <oddHeader>&amp;C&amp;"Arial Black,Regular"&amp;14&amp;K004B19Anankelogy&amp;K01+000 &amp;K2D1441Foundation</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56107-56BB-4F17-9149-0726122B2E6B}">
  <dimension ref="A1:AC238"/>
  <sheetViews>
    <sheetView workbookViewId="0">
      <selection activeCell="B123" sqref="B123"/>
    </sheetView>
  </sheetViews>
  <sheetFormatPr defaultRowHeight="14" x14ac:dyDescent="0.3"/>
  <cols>
    <col min="1" max="1" width="1.54296875" style="146" customWidth="1"/>
    <col min="2" max="13" width="7.453125" style="146" customWidth="1"/>
    <col min="14" max="14" width="1.54296875" style="146" customWidth="1"/>
    <col min="15" max="16384" width="8.7265625" style="146"/>
  </cols>
  <sheetData>
    <row r="1" spans="1:29" ht="60" customHeight="1" x14ac:dyDescent="0.3">
      <c r="A1" s="158" t="s">
        <v>443</v>
      </c>
      <c r="B1" s="158"/>
      <c r="C1" s="158"/>
      <c r="D1" s="158"/>
      <c r="E1" s="158"/>
      <c r="F1" s="158"/>
      <c r="G1" s="158"/>
      <c r="H1" s="158"/>
      <c r="I1" s="158"/>
      <c r="J1" s="158"/>
      <c r="K1" s="158"/>
      <c r="L1" s="158"/>
      <c r="M1" s="158"/>
      <c r="N1" s="158"/>
      <c r="P1" s="158"/>
      <c r="Q1" s="158"/>
      <c r="R1" s="158"/>
      <c r="S1" s="158"/>
      <c r="T1" s="158"/>
      <c r="U1" s="158"/>
      <c r="V1" s="158"/>
      <c r="W1" s="158"/>
      <c r="X1" s="158"/>
      <c r="Y1" s="158"/>
      <c r="Z1" s="158"/>
      <c r="AA1" s="158"/>
      <c r="AB1" s="158"/>
      <c r="AC1" s="158"/>
    </row>
    <row r="2" spans="1:29" ht="35" customHeight="1" x14ac:dyDescent="0.3">
      <c r="A2" s="148"/>
      <c r="B2" s="159"/>
      <c r="C2" s="148"/>
      <c r="D2" s="148"/>
      <c r="E2" s="148"/>
      <c r="F2" s="148"/>
      <c r="G2" s="148"/>
      <c r="H2" s="148"/>
      <c r="I2" s="148"/>
      <c r="J2" s="148"/>
      <c r="K2" s="148"/>
      <c r="L2" s="148"/>
      <c r="M2" s="148"/>
      <c r="N2" s="148"/>
    </row>
    <row r="3" spans="1:29" ht="25" customHeight="1" x14ac:dyDescent="0.3">
      <c r="A3" s="148"/>
      <c r="B3" s="160" t="s">
        <v>444</v>
      </c>
      <c r="C3" s="160"/>
      <c r="D3" s="160"/>
      <c r="E3" s="160"/>
      <c r="F3" s="160"/>
      <c r="G3" s="160"/>
      <c r="H3" s="160"/>
      <c r="I3" s="160"/>
      <c r="J3" s="148"/>
      <c r="K3" s="148"/>
      <c r="L3" s="148"/>
      <c r="M3" s="148"/>
      <c r="N3" s="148"/>
    </row>
    <row r="4" spans="1:29" ht="25" customHeight="1" x14ac:dyDescent="0.3">
      <c r="A4" s="148"/>
      <c r="B4" s="160" t="s">
        <v>445</v>
      </c>
      <c r="C4" s="160"/>
      <c r="D4" s="160"/>
      <c r="E4" s="160"/>
      <c r="F4" s="160"/>
      <c r="G4" s="160"/>
      <c r="H4" s="160"/>
      <c r="I4" s="160"/>
      <c r="J4" s="148"/>
      <c r="K4" s="148"/>
      <c r="L4" s="148"/>
      <c r="M4" s="148"/>
      <c r="N4" s="148"/>
    </row>
    <row r="5" spans="1:29" ht="25" customHeight="1" x14ac:dyDescent="0.3">
      <c r="A5" s="148"/>
      <c r="B5" s="160" t="s">
        <v>446</v>
      </c>
      <c r="C5" s="160"/>
      <c r="D5" s="160"/>
      <c r="E5" s="160"/>
      <c r="F5" s="160"/>
      <c r="G5" s="160"/>
      <c r="H5" s="160"/>
      <c r="I5" s="160"/>
      <c r="J5" s="148"/>
      <c r="K5" s="148"/>
      <c r="L5" s="148"/>
      <c r="M5" s="148"/>
      <c r="N5" s="148"/>
    </row>
    <row r="6" spans="1:29" ht="25" customHeight="1" x14ac:dyDescent="0.3">
      <c r="A6" s="148"/>
      <c r="B6" s="160" t="s">
        <v>447</v>
      </c>
      <c r="C6" s="160"/>
      <c r="D6" s="160"/>
      <c r="E6" s="160"/>
      <c r="F6" s="160"/>
      <c r="G6" s="160"/>
      <c r="H6" s="160"/>
      <c r="I6" s="160"/>
      <c r="J6" s="148"/>
      <c r="K6" s="148"/>
      <c r="L6" s="148"/>
      <c r="M6" s="148"/>
      <c r="N6" s="148"/>
    </row>
    <row r="7" spans="1:29" ht="25" customHeight="1" x14ac:dyDescent="0.3">
      <c r="A7" s="148"/>
      <c r="B7" s="160" t="s">
        <v>448</v>
      </c>
      <c r="C7" s="160"/>
      <c r="D7" s="160"/>
      <c r="E7" s="160"/>
      <c r="F7" s="160"/>
      <c r="G7" s="160"/>
      <c r="H7" s="160"/>
      <c r="I7" s="160"/>
      <c r="J7" s="148"/>
      <c r="K7" s="148"/>
      <c r="L7" s="148"/>
      <c r="M7" s="148"/>
      <c r="N7" s="148"/>
    </row>
    <row r="8" spans="1:29" ht="25" customHeight="1" x14ac:dyDescent="0.3">
      <c r="A8" s="148"/>
      <c r="B8" s="160" t="s">
        <v>449</v>
      </c>
      <c r="C8" s="160"/>
      <c r="D8" s="160"/>
      <c r="E8" s="160"/>
      <c r="F8" s="160"/>
      <c r="G8" s="160"/>
      <c r="H8" s="160"/>
      <c r="I8" s="160"/>
      <c r="J8" s="148"/>
      <c r="K8" s="148"/>
      <c r="L8" s="148"/>
      <c r="M8" s="148"/>
      <c r="N8" s="148"/>
    </row>
    <row r="9" spans="1:29" ht="25" customHeight="1" x14ac:dyDescent="0.3">
      <c r="A9" s="148"/>
      <c r="B9" s="159"/>
      <c r="C9" s="148"/>
      <c r="D9" s="148"/>
      <c r="E9" s="148"/>
      <c r="F9" s="148"/>
      <c r="G9" s="148"/>
      <c r="H9" s="148"/>
      <c r="I9" s="148"/>
      <c r="J9" s="148"/>
      <c r="K9" s="148"/>
      <c r="L9" s="148"/>
      <c r="M9" s="148"/>
      <c r="N9" s="148"/>
    </row>
    <row r="10" spans="1:29" ht="25" customHeight="1" x14ac:dyDescent="0.3">
      <c r="A10" s="148"/>
      <c r="B10" s="161" t="s">
        <v>450</v>
      </c>
      <c r="C10" s="161"/>
      <c r="D10" s="161"/>
      <c r="E10" s="161"/>
      <c r="F10" s="161"/>
      <c r="G10" s="161"/>
      <c r="H10" s="161"/>
      <c r="I10" s="161"/>
      <c r="J10" s="161"/>
      <c r="K10" s="148"/>
      <c r="L10" s="148"/>
      <c r="M10" s="148"/>
      <c r="N10" s="148"/>
    </row>
    <row r="11" spans="1:29" ht="25" customHeight="1" x14ac:dyDescent="0.3">
      <c r="A11" s="148"/>
      <c r="B11" s="162" t="s">
        <v>451</v>
      </c>
      <c r="C11" s="148"/>
      <c r="D11" s="148"/>
      <c r="E11" s="148"/>
      <c r="F11" s="148"/>
      <c r="G11" s="148"/>
      <c r="H11" s="148"/>
      <c r="I11" s="148"/>
      <c r="J11" s="148"/>
      <c r="K11" s="148"/>
      <c r="L11" s="148"/>
      <c r="M11" s="148"/>
      <c r="N11" s="148"/>
    </row>
    <row r="12" spans="1:29" ht="25" customHeight="1" x14ac:dyDescent="0.3">
      <c r="A12" s="148"/>
      <c r="B12" s="148"/>
      <c r="C12" s="148"/>
      <c r="D12" s="148"/>
      <c r="E12" s="148"/>
      <c r="F12" s="148"/>
      <c r="G12" s="148"/>
      <c r="H12" s="148"/>
      <c r="I12" s="148"/>
      <c r="J12" s="148"/>
      <c r="K12" s="148"/>
      <c r="L12" s="148"/>
      <c r="M12" s="148"/>
      <c r="N12" s="148"/>
    </row>
    <row r="13" spans="1:29" ht="25" customHeight="1" x14ac:dyDescent="0.3">
      <c r="A13" s="148"/>
      <c r="B13" s="148"/>
      <c r="C13" s="148"/>
      <c r="D13" s="148"/>
      <c r="E13" s="148"/>
      <c r="F13" s="148"/>
      <c r="G13" s="148"/>
      <c r="H13" s="148"/>
      <c r="I13" s="148"/>
      <c r="J13" s="148"/>
      <c r="K13" s="148"/>
      <c r="L13" s="148"/>
      <c r="M13" s="148"/>
      <c r="N13" s="148"/>
    </row>
    <row r="14" spans="1:29" ht="25" customHeight="1" x14ac:dyDescent="0.3">
      <c r="A14" s="148"/>
      <c r="B14" s="148"/>
      <c r="C14" s="148"/>
      <c r="D14" s="148"/>
      <c r="E14" s="148"/>
      <c r="F14" s="148"/>
      <c r="G14" s="148"/>
      <c r="H14" s="148"/>
      <c r="I14" s="148"/>
      <c r="J14" s="148"/>
      <c r="K14" s="148"/>
      <c r="L14" s="148"/>
      <c r="M14" s="148"/>
      <c r="N14" s="148"/>
    </row>
    <row r="15" spans="1:29" ht="25" customHeight="1" x14ac:dyDescent="0.3">
      <c r="A15" s="148"/>
      <c r="B15" s="148"/>
      <c r="C15" s="148"/>
      <c r="D15" s="148"/>
      <c r="E15" s="148"/>
      <c r="F15" s="148"/>
      <c r="G15" s="148"/>
      <c r="H15" s="148"/>
      <c r="I15" s="148"/>
      <c r="J15" s="148"/>
      <c r="K15" s="148"/>
      <c r="L15" s="148"/>
      <c r="M15" s="148"/>
      <c r="N15" s="148"/>
    </row>
    <row r="16" spans="1:29" ht="25" customHeight="1" x14ac:dyDescent="0.3">
      <c r="A16" s="148"/>
      <c r="B16" s="148"/>
      <c r="C16" s="148"/>
      <c r="D16" s="148"/>
      <c r="E16" s="148"/>
      <c r="F16" s="148"/>
      <c r="G16" s="148"/>
      <c r="H16" s="148"/>
      <c r="I16" s="148"/>
      <c r="J16" s="148"/>
      <c r="K16" s="148"/>
      <c r="L16" s="148"/>
      <c r="M16" s="148"/>
      <c r="N16" s="148"/>
    </row>
    <row r="17" spans="1:14" ht="25" customHeight="1" x14ac:dyDescent="0.3">
      <c r="A17" s="148"/>
      <c r="B17" s="148"/>
      <c r="C17" s="148"/>
      <c r="D17" s="148"/>
      <c r="E17" s="148"/>
      <c r="F17" s="148"/>
      <c r="G17" s="148"/>
      <c r="H17" s="148"/>
      <c r="I17" s="148"/>
      <c r="J17" s="148"/>
      <c r="K17" s="148"/>
      <c r="L17" s="148"/>
      <c r="M17" s="148"/>
      <c r="N17" s="148"/>
    </row>
    <row r="18" spans="1:14" ht="25" customHeight="1" x14ac:dyDescent="0.3">
      <c r="A18" s="148"/>
      <c r="B18" s="148"/>
      <c r="C18" s="148"/>
      <c r="D18" s="148"/>
      <c r="E18" s="148"/>
      <c r="F18" s="148"/>
      <c r="G18" s="148"/>
      <c r="H18" s="148"/>
      <c r="I18" s="148"/>
      <c r="J18" s="148"/>
      <c r="K18" s="148"/>
      <c r="L18" s="148"/>
      <c r="M18" s="148"/>
      <c r="N18" s="148"/>
    </row>
    <row r="19" spans="1:14" ht="25" customHeight="1" x14ac:dyDescent="0.3">
      <c r="A19" s="148"/>
      <c r="B19" s="148"/>
      <c r="C19" s="148"/>
      <c r="D19" s="148"/>
      <c r="E19" s="148"/>
      <c r="F19" s="148"/>
      <c r="G19" s="148"/>
      <c r="H19" s="148"/>
      <c r="I19" s="148"/>
      <c r="J19" s="148"/>
      <c r="K19" s="148"/>
      <c r="L19" s="148"/>
      <c r="M19" s="148"/>
      <c r="N19" s="148"/>
    </row>
    <row r="20" spans="1:14" ht="25" customHeight="1" x14ac:dyDescent="0.3">
      <c r="A20" s="148"/>
      <c r="B20" s="148"/>
      <c r="C20" s="148"/>
      <c r="D20" s="148"/>
      <c r="E20" s="148"/>
      <c r="F20" s="148"/>
      <c r="G20" s="148"/>
      <c r="H20" s="148"/>
      <c r="I20" s="148"/>
      <c r="J20" s="148"/>
      <c r="K20" s="148"/>
      <c r="L20" s="148"/>
      <c r="M20" s="148"/>
      <c r="N20" s="148"/>
    </row>
    <row r="21" spans="1:14" ht="25" customHeight="1" x14ac:dyDescent="0.3">
      <c r="A21" s="148"/>
      <c r="B21" s="148"/>
      <c r="C21" s="148"/>
      <c r="D21" s="148"/>
      <c r="E21" s="148"/>
      <c r="F21" s="148"/>
      <c r="G21" s="148"/>
      <c r="H21" s="148"/>
      <c r="I21" s="148"/>
      <c r="J21" s="148"/>
      <c r="K21" s="148"/>
      <c r="L21" s="148"/>
      <c r="M21" s="148"/>
      <c r="N21" s="148"/>
    </row>
    <row r="22" spans="1:14" ht="25" customHeight="1" x14ac:dyDescent="0.3">
      <c r="A22" s="148"/>
      <c r="B22" s="148"/>
      <c r="C22" s="148"/>
      <c r="D22" s="148"/>
      <c r="E22" s="148"/>
      <c r="F22" s="148"/>
      <c r="G22" s="148"/>
      <c r="H22" s="148"/>
      <c r="I22" s="148"/>
      <c r="J22" s="148"/>
      <c r="K22" s="148"/>
      <c r="L22" s="148"/>
      <c r="M22" s="148"/>
      <c r="N22" s="148"/>
    </row>
    <row r="23" spans="1:14" ht="25" customHeight="1" x14ac:dyDescent="0.3">
      <c r="A23" s="148"/>
      <c r="B23" s="148"/>
      <c r="C23" s="148"/>
      <c r="D23" s="148"/>
      <c r="E23" s="148"/>
      <c r="F23" s="148"/>
      <c r="G23" s="148"/>
      <c r="H23" s="148"/>
      <c r="I23" s="148"/>
      <c r="J23" s="148"/>
      <c r="K23" s="148"/>
      <c r="L23" s="148"/>
      <c r="M23" s="148"/>
      <c r="N23" s="148"/>
    </row>
    <row r="24" spans="1:14" ht="25" customHeight="1" x14ac:dyDescent="0.3">
      <c r="A24" s="148"/>
      <c r="B24" s="148"/>
      <c r="C24" s="148"/>
      <c r="D24" s="148"/>
      <c r="E24" s="148"/>
      <c r="F24" s="148"/>
      <c r="G24" s="148"/>
      <c r="H24" s="148"/>
      <c r="I24" s="148"/>
      <c r="J24" s="148"/>
      <c r="K24" s="148"/>
      <c r="L24" s="148"/>
      <c r="M24" s="148"/>
      <c r="N24" s="148"/>
    </row>
    <row r="25" spans="1:14" ht="25" customHeight="1" x14ac:dyDescent="0.3">
      <c r="A25" s="148"/>
      <c r="B25" s="148"/>
      <c r="C25" s="148"/>
      <c r="D25" s="148"/>
      <c r="E25" s="148"/>
      <c r="F25" s="148"/>
      <c r="G25" s="148"/>
      <c r="H25" s="148"/>
      <c r="I25" s="148"/>
      <c r="J25" s="148"/>
      <c r="K25" s="148"/>
      <c r="L25" s="148"/>
      <c r="M25" s="148"/>
      <c r="N25" s="148"/>
    </row>
    <row r="26" spans="1:14" ht="25" customHeight="1" x14ac:dyDescent="0.3">
      <c r="A26" s="148"/>
      <c r="B26" s="161" t="s">
        <v>452</v>
      </c>
      <c r="C26" s="161"/>
      <c r="D26" s="161"/>
      <c r="E26" s="161"/>
      <c r="F26" s="161"/>
      <c r="G26" s="161"/>
      <c r="H26" s="161"/>
      <c r="I26" s="161"/>
      <c r="J26" s="161"/>
      <c r="K26" s="148"/>
      <c r="L26" s="148"/>
      <c r="M26" s="148"/>
      <c r="N26" s="148"/>
    </row>
    <row r="27" spans="1:14" ht="25" customHeight="1" x14ac:dyDescent="0.35">
      <c r="A27" s="148"/>
      <c r="B27" s="163" t="s">
        <v>453</v>
      </c>
      <c r="C27" s="148"/>
      <c r="D27" s="148"/>
      <c r="E27" s="148"/>
      <c r="F27" s="148"/>
      <c r="G27" s="148"/>
      <c r="H27" s="148"/>
      <c r="I27" s="148"/>
      <c r="J27" s="148"/>
      <c r="K27" s="148"/>
      <c r="L27" s="148"/>
      <c r="M27" s="148"/>
      <c r="N27" s="148"/>
    </row>
    <row r="28" spans="1:14" ht="25" customHeight="1" x14ac:dyDescent="0.3">
      <c r="A28" s="148"/>
      <c r="B28" s="148"/>
      <c r="C28" s="148"/>
      <c r="D28" s="148"/>
      <c r="E28" s="148"/>
      <c r="F28" s="148"/>
      <c r="G28" s="148"/>
      <c r="H28" s="148"/>
      <c r="I28" s="148"/>
      <c r="J28" s="148"/>
      <c r="K28" s="148"/>
      <c r="L28" s="148"/>
      <c r="M28" s="148"/>
      <c r="N28" s="148"/>
    </row>
    <row r="29" spans="1:14" ht="25" customHeight="1" x14ac:dyDescent="0.3">
      <c r="A29" s="148"/>
      <c r="B29" s="148"/>
      <c r="C29" s="148"/>
      <c r="D29" s="148"/>
      <c r="E29" s="148"/>
      <c r="F29" s="148"/>
      <c r="G29" s="148"/>
      <c r="H29" s="148"/>
      <c r="I29" s="148"/>
      <c r="J29" s="148"/>
      <c r="K29" s="148"/>
      <c r="L29" s="148"/>
      <c r="M29" s="148"/>
      <c r="N29" s="148"/>
    </row>
    <row r="30" spans="1:14" ht="25" customHeight="1" x14ac:dyDescent="0.3">
      <c r="A30" s="148"/>
      <c r="B30" s="148"/>
      <c r="C30" s="148"/>
      <c r="D30" s="148"/>
      <c r="E30" s="148"/>
      <c r="F30" s="148"/>
      <c r="G30" s="148"/>
      <c r="H30" s="148"/>
      <c r="I30" s="148"/>
      <c r="J30" s="148"/>
      <c r="K30" s="148"/>
      <c r="L30" s="148"/>
      <c r="M30" s="148"/>
      <c r="N30" s="148"/>
    </row>
    <row r="31" spans="1:14" ht="25" customHeight="1" x14ac:dyDescent="0.3">
      <c r="A31" s="148"/>
      <c r="B31" s="148"/>
      <c r="C31" s="148"/>
      <c r="D31" s="148"/>
      <c r="E31" s="148"/>
      <c r="F31" s="148"/>
      <c r="G31" s="148"/>
      <c r="H31" s="148"/>
      <c r="I31" s="148"/>
      <c r="J31" s="148"/>
      <c r="K31" s="148"/>
      <c r="L31" s="148"/>
      <c r="M31" s="148"/>
      <c r="N31" s="148"/>
    </row>
    <row r="32" spans="1:14" ht="25" customHeight="1" x14ac:dyDescent="0.3">
      <c r="A32" s="148"/>
      <c r="B32" s="148"/>
      <c r="C32" s="148"/>
      <c r="D32" s="148"/>
      <c r="E32" s="148"/>
      <c r="F32" s="148"/>
      <c r="G32" s="148"/>
      <c r="H32" s="148"/>
      <c r="I32" s="148"/>
      <c r="J32" s="148"/>
      <c r="K32" s="148"/>
      <c r="L32" s="148"/>
      <c r="M32" s="148"/>
      <c r="N32" s="148"/>
    </row>
    <row r="33" spans="1:14" ht="25" customHeight="1" x14ac:dyDescent="0.3">
      <c r="A33" s="148"/>
      <c r="B33" s="148"/>
      <c r="C33" s="148"/>
      <c r="D33" s="148"/>
      <c r="E33" s="148"/>
      <c r="F33" s="148"/>
      <c r="G33" s="148"/>
      <c r="H33" s="148"/>
      <c r="I33" s="148"/>
      <c r="J33" s="148"/>
      <c r="K33" s="148"/>
      <c r="L33" s="148"/>
      <c r="M33" s="148"/>
      <c r="N33" s="148"/>
    </row>
    <row r="34" spans="1:14" ht="25" customHeight="1" x14ac:dyDescent="0.3">
      <c r="A34" s="148"/>
      <c r="B34" s="148"/>
      <c r="C34" s="148"/>
      <c r="D34" s="148"/>
      <c r="E34" s="148"/>
      <c r="F34" s="148"/>
      <c r="G34" s="148"/>
      <c r="H34" s="148"/>
      <c r="I34" s="148"/>
      <c r="J34" s="148"/>
      <c r="K34" s="148"/>
      <c r="L34" s="148"/>
      <c r="M34" s="148"/>
      <c r="N34" s="148"/>
    </row>
    <row r="35" spans="1:14" ht="25" customHeight="1" x14ac:dyDescent="0.3">
      <c r="A35" s="148"/>
      <c r="B35" s="148"/>
      <c r="C35" s="148"/>
      <c r="D35" s="148"/>
      <c r="E35" s="148"/>
      <c r="F35" s="148"/>
      <c r="G35" s="148"/>
      <c r="H35" s="148"/>
      <c r="I35" s="148"/>
      <c r="J35" s="148"/>
      <c r="K35" s="148"/>
      <c r="L35" s="148"/>
      <c r="M35" s="148"/>
      <c r="N35" s="148"/>
    </row>
    <row r="36" spans="1:14" ht="25" customHeight="1" x14ac:dyDescent="0.3">
      <c r="A36" s="148"/>
      <c r="B36" s="148"/>
      <c r="C36" s="148"/>
      <c r="D36" s="148"/>
      <c r="E36" s="148"/>
      <c r="F36" s="148"/>
      <c r="G36" s="148"/>
      <c r="H36" s="148"/>
      <c r="I36" s="148"/>
      <c r="J36" s="148"/>
      <c r="K36" s="148"/>
      <c r="L36" s="148"/>
      <c r="M36" s="148"/>
      <c r="N36" s="148"/>
    </row>
    <row r="37" spans="1:14" ht="25" customHeight="1" x14ac:dyDescent="0.3">
      <c r="A37" s="148"/>
      <c r="B37" s="148"/>
      <c r="C37" s="148"/>
      <c r="D37" s="148"/>
      <c r="E37" s="148"/>
      <c r="F37" s="148"/>
      <c r="G37" s="148"/>
      <c r="H37" s="148"/>
      <c r="I37" s="148"/>
      <c r="J37" s="148"/>
      <c r="K37" s="148"/>
      <c r="L37" s="148"/>
      <c r="M37" s="148"/>
      <c r="N37" s="148"/>
    </row>
    <row r="38" spans="1:14" ht="25" customHeight="1" x14ac:dyDescent="0.3">
      <c r="A38" s="148"/>
      <c r="B38" s="148"/>
      <c r="C38" s="148"/>
      <c r="D38" s="148"/>
      <c r="E38" s="148"/>
      <c r="F38" s="148"/>
      <c r="G38" s="148"/>
      <c r="H38" s="148"/>
      <c r="I38" s="148"/>
      <c r="J38" s="148"/>
      <c r="K38" s="148"/>
      <c r="L38" s="148"/>
      <c r="M38" s="148"/>
      <c r="N38" s="148"/>
    </row>
    <row r="39" spans="1:14" ht="25" customHeight="1" x14ac:dyDescent="0.3">
      <c r="A39" s="148"/>
      <c r="B39" s="148"/>
      <c r="C39" s="148"/>
      <c r="D39" s="148"/>
      <c r="E39" s="148"/>
      <c r="F39" s="148"/>
      <c r="G39" s="148"/>
      <c r="H39" s="148"/>
      <c r="I39" s="148"/>
      <c r="J39" s="148"/>
      <c r="K39" s="148"/>
      <c r="L39" s="148"/>
      <c r="M39" s="148"/>
      <c r="N39" s="148"/>
    </row>
    <row r="40" spans="1:14" ht="25" customHeight="1" x14ac:dyDescent="0.3">
      <c r="A40" s="148"/>
      <c r="B40" s="148"/>
      <c r="C40" s="148"/>
      <c r="D40" s="148"/>
      <c r="E40" s="148"/>
      <c r="F40" s="148"/>
      <c r="G40" s="148"/>
      <c r="H40" s="148"/>
      <c r="I40" s="148"/>
      <c r="J40" s="148"/>
      <c r="K40" s="148"/>
      <c r="L40" s="148"/>
      <c r="M40" s="148"/>
      <c r="N40" s="148"/>
    </row>
    <row r="41" spans="1:14" ht="25" customHeight="1" x14ac:dyDescent="0.3">
      <c r="A41" s="148"/>
      <c r="B41" s="148"/>
      <c r="C41" s="148"/>
      <c r="D41" s="148"/>
      <c r="E41" s="148"/>
      <c r="F41" s="148"/>
      <c r="G41" s="148"/>
      <c r="H41" s="148"/>
      <c r="I41" s="148"/>
      <c r="J41" s="148"/>
      <c r="K41" s="148"/>
      <c r="L41" s="148"/>
      <c r="M41" s="148"/>
      <c r="N41" s="148"/>
    </row>
    <row r="42" spans="1:14" ht="25" customHeight="1" x14ac:dyDescent="0.3">
      <c r="A42" s="148"/>
      <c r="B42" s="148"/>
      <c r="C42" s="148"/>
      <c r="D42" s="148"/>
      <c r="E42" s="148"/>
      <c r="F42" s="148"/>
      <c r="G42" s="148"/>
      <c r="H42" s="148"/>
      <c r="I42" s="148"/>
      <c r="J42" s="148"/>
      <c r="K42" s="148"/>
      <c r="L42" s="148"/>
      <c r="M42" s="148"/>
      <c r="N42" s="148"/>
    </row>
    <row r="43" spans="1:14" ht="25" customHeight="1" x14ac:dyDescent="0.3">
      <c r="A43" s="148"/>
      <c r="B43" s="148"/>
      <c r="C43" s="148"/>
      <c r="D43" s="148"/>
      <c r="E43" s="148"/>
      <c r="F43" s="148"/>
      <c r="G43" s="148"/>
      <c r="H43" s="148"/>
      <c r="I43" s="148"/>
      <c r="J43" s="148"/>
      <c r="K43" s="148"/>
      <c r="L43" s="148"/>
      <c r="M43" s="148"/>
      <c r="N43" s="148"/>
    </row>
    <row r="44" spans="1:14" ht="25" customHeight="1" x14ac:dyDescent="0.3">
      <c r="A44" s="148"/>
      <c r="B44" s="148"/>
      <c r="C44" s="148"/>
      <c r="D44" s="148"/>
      <c r="E44" s="148"/>
      <c r="F44" s="148"/>
      <c r="G44" s="148"/>
      <c r="H44" s="148"/>
      <c r="I44" s="148"/>
      <c r="J44" s="148"/>
      <c r="K44" s="148"/>
      <c r="L44" s="148"/>
      <c r="M44" s="148"/>
      <c r="N44" s="148"/>
    </row>
    <row r="45" spans="1:14" ht="25" customHeight="1" x14ac:dyDescent="0.3">
      <c r="A45" s="148"/>
      <c r="B45" s="148"/>
      <c r="C45" s="148"/>
      <c r="D45" s="148"/>
      <c r="E45" s="148"/>
      <c r="F45" s="148"/>
      <c r="G45" s="148"/>
      <c r="H45" s="148"/>
      <c r="I45" s="148"/>
      <c r="J45" s="148"/>
      <c r="K45" s="148"/>
      <c r="L45" s="148"/>
      <c r="M45" s="148"/>
      <c r="N45" s="148"/>
    </row>
    <row r="46" spans="1:14" ht="25" customHeight="1" x14ac:dyDescent="0.3">
      <c r="A46" s="148"/>
      <c r="B46" s="148"/>
      <c r="C46" s="148"/>
      <c r="D46" s="148"/>
      <c r="E46" s="148"/>
      <c r="F46" s="148"/>
      <c r="G46" s="148"/>
      <c r="H46" s="148"/>
      <c r="I46" s="148"/>
      <c r="J46" s="148"/>
      <c r="K46" s="148"/>
      <c r="L46" s="148"/>
      <c r="M46" s="148"/>
      <c r="N46" s="148"/>
    </row>
    <row r="47" spans="1:14" ht="25" customHeight="1" x14ac:dyDescent="0.3">
      <c r="A47" s="148"/>
      <c r="B47" s="148"/>
      <c r="C47" s="148"/>
      <c r="D47" s="148"/>
      <c r="E47" s="148"/>
      <c r="F47" s="148"/>
      <c r="G47" s="148"/>
      <c r="H47" s="148"/>
      <c r="I47" s="148"/>
      <c r="J47" s="148"/>
      <c r="K47" s="148"/>
      <c r="L47" s="148"/>
      <c r="M47" s="148"/>
      <c r="N47" s="148"/>
    </row>
    <row r="48" spans="1:14" ht="25" customHeight="1" x14ac:dyDescent="0.3">
      <c r="A48" s="148"/>
      <c r="B48" s="148"/>
      <c r="C48" s="148"/>
      <c r="D48" s="148"/>
      <c r="E48" s="148"/>
      <c r="F48" s="148"/>
      <c r="G48" s="148"/>
      <c r="H48" s="148"/>
      <c r="I48" s="148"/>
      <c r="J48" s="148"/>
      <c r="K48" s="148"/>
      <c r="L48" s="148"/>
      <c r="M48" s="148"/>
      <c r="N48" s="148"/>
    </row>
    <row r="49" spans="1:14" ht="25" customHeight="1" x14ac:dyDescent="0.3">
      <c r="A49" s="148"/>
      <c r="B49" s="148"/>
      <c r="C49" s="148"/>
      <c r="D49" s="148"/>
      <c r="E49" s="148"/>
      <c r="F49" s="148"/>
      <c r="G49" s="148"/>
      <c r="H49" s="148"/>
      <c r="I49" s="148"/>
      <c r="J49" s="148"/>
      <c r="K49" s="148"/>
      <c r="L49" s="148"/>
      <c r="M49" s="148"/>
      <c r="N49" s="148"/>
    </row>
    <row r="50" spans="1:14" ht="25" customHeight="1" x14ac:dyDescent="0.3">
      <c r="A50" s="148"/>
      <c r="B50" s="148"/>
      <c r="C50" s="148"/>
      <c r="D50" s="148"/>
      <c r="E50" s="148"/>
      <c r="F50" s="148"/>
      <c r="G50" s="148"/>
      <c r="H50" s="148"/>
      <c r="I50" s="148"/>
      <c r="J50" s="148"/>
      <c r="K50" s="148"/>
      <c r="L50" s="148"/>
      <c r="M50" s="148"/>
      <c r="N50" s="148"/>
    </row>
    <row r="51" spans="1:14" ht="25" customHeight="1" x14ac:dyDescent="0.3">
      <c r="A51" s="148"/>
      <c r="B51" s="148"/>
      <c r="C51" s="148"/>
      <c r="D51" s="148"/>
      <c r="E51" s="148"/>
      <c r="F51" s="148"/>
      <c r="G51" s="148"/>
      <c r="H51" s="148"/>
      <c r="I51" s="148"/>
      <c r="J51" s="148"/>
      <c r="K51" s="148"/>
      <c r="L51" s="148"/>
      <c r="M51" s="148"/>
      <c r="N51" s="148"/>
    </row>
    <row r="52" spans="1:14" ht="25" customHeight="1" x14ac:dyDescent="0.3">
      <c r="A52" s="148"/>
      <c r="B52" s="148"/>
      <c r="C52" s="148"/>
      <c r="D52" s="148"/>
      <c r="E52" s="148"/>
      <c r="F52" s="148"/>
      <c r="G52" s="148"/>
      <c r="H52" s="148"/>
      <c r="I52" s="148"/>
      <c r="J52" s="148"/>
      <c r="K52" s="148"/>
      <c r="L52" s="148"/>
      <c r="M52" s="148"/>
      <c r="N52" s="148"/>
    </row>
    <row r="53" spans="1:14" ht="25" customHeight="1" x14ac:dyDescent="0.3">
      <c r="A53" s="148"/>
      <c r="B53" s="161" t="s">
        <v>454</v>
      </c>
      <c r="C53" s="161"/>
      <c r="D53" s="161"/>
      <c r="E53" s="161"/>
      <c r="F53" s="161"/>
      <c r="G53" s="161"/>
      <c r="H53" s="161"/>
      <c r="I53" s="161"/>
      <c r="J53" s="161"/>
      <c r="K53" s="148"/>
      <c r="L53" s="148"/>
      <c r="M53" s="148"/>
      <c r="N53" s="148"/>
    </row>
    <row r="54" spans="1:14" ht="25" customHeight="1" x14ac:dyDescent="0.35">
      <c r="A54" s="148"/>
      <c r="B54" s="163" t="s">
        <v>455</v>
      </c>
      <c r="C54" s="148"/>
      <c r="D54" s="148"/>
      <c r="E54" s="148"/>
      <c r="F54" s="148"/>
      <c r="G54" s="148"/>
      <c r="H54" s="148"/>
      <c r="I54" s="148"/>
      <c r="J54" s="148"/>
      <c r="K54" s="148"/>
      <c r="L54" s="148"/>
      <c r="M54" s="148"/>
      <c r="N54" s="148"/>
    </row>
    <row r="55" spans="1:14" ht="25" customHeight="1" x14ac:dyDescent="0.3">
      <c r="A55" s="148"/>
      <c r="B55" s="148"/>
      <c r="C55" s="148"/>
      <c r="D55" s="148"/>
      <c r="E55" s="148"/>
      <c r="F55" s="148"/>
      <c r="G55" s="148"/>
      <c r="H55" s="148"/>
      <c r="I55" s="148"/>
      <c r="J55" s="148"/>
      <c r="K55" s="148"/>
      <c r="L55" s="148"/>
      <c r="M55" s="148"/>
      <c r="N55" s="148"/>
    </row>
    <row r="56" spans="1:14" ht="25" customHeight="1" x14ac:dyDescent="0.3">
      <c r="A56" s="148"/>
      <c r="B56" s="148"/>
      <c r="C56" s="148"/>
      <c r="D56" s="148"/>
      <c r="E56" s="148"/>
      <c r="F56" s="148"/>
      <c r="G56" s="148"/>
      <c r="H56" s="148"/>
      <c r="I56" s="148"/>
      <c r="J56" s="148"/>
      <c r="K56" s="148"/>
      <c r="L56" s="148"/>
      <c r="M56" s="148"/>
      <c r="N56" s="148"/>
    </row>
    <row r="57" spans="1:14" ht="25" customHeight="1" x14ac:dyDescent="0.3">
      <c r="A57" s="148"/>
      <c r="B57" s="148"/>
      <c r="C57" s="148"/>
      <c r="D57" s="148"/>
      <c r="E57" s="148"/>
      <c r="F57" s="148"/>
      <c r="G57" s="148"/>
      <c r="H57" s="148"/>
      <c r="I57" s="148"/>
      <c r="J57" s="148"/>
      <c r="K57" s="148"/>
      <c r="L57" s="148"/>
      <c r="M57" s="148"/>
      <c r="N57" s="148"/>
    </row>
    <row r="58" spans="1:14" ht="25" customHeight="1" x14ac:dyDescent="0.3">
      <c r="A58" s="148"/>
      <c r="B58" s="148"/>
      <c r="C58" s="148"/>
      <c r="D58" s="148"/>
      <c r="E58" s="148"/>
      <c r="F58" s="148"/>
      <c r="G58" s="148"/>
      <c r="H58" s="148"/>
      <c r="I58" s="148"/>
      <c r="J58" s="148"/>
      <c r="K58" s="148"/>
      <c r="L58" s="148"/>
      <c r="M58" s="148"/>
      <c r="N58" s="148"/>
    </row>
    <row r="59" spans="1:14" ht="25" customHeight="1" x14ac:dyDescent="0.3">
      <c r="A59" s="148"/>
      <c r="B59" s="148"/>
      <c r="C59" s="148"/>
      <c r="D59" s="148"/>
      <c r="E59" s="148"/>
      <c r="F59" s="148"/>
      <c r="G59" s="148"/>
      <c r="H59" s="148"/>
      <c r="I59" s="148"/>
      <c r="J59" s="148"/>
      <c r="K59" s="148"/>
      <c r="L59" s="148"/>
      <c r="M59" s="148"/>
      <c r="N59" s="148"/>
    </row>
    <row r="60" spans="1:14" ht="25" customHeight="1" x14ac:dyDescent="0.3">
      <c r="A60" s="148"/>
      <c r="B60" s="148"/>
      <c r="C60" s="148"/>
      <c r="D60" s="148"/>
      <c r="E60" s="148"/>
      <c r="F60" s="148"/>
      <c r="G60" s="148"/>
      <c r="H60" s="148"/>
      <c r="I60" s="148"/>
      <c r="J60" s="148"/>
      <c r="K60" s="148"/>
      <c r="L60" s="148"/>
      <c r="M60" s="148"/>
      <c r="N60" s="148"/>
    </row>
    <row r="61" spans="1:14" ht="25" customHeight="1" x14ac:dyDescent="0.3">
      <c r="A61" s="148"/>
      <c r="B61" s="148"/>
      <c r="C61" s="148"/>
      <c r="D61" s="148"/>
      <c r="E61" s="148"/>
      <c r="F61" s="148"/>
      <c r="G61" s="148"/>
      <c r="H61" s="148"/>
      <c r="I61" s="148"/>
      <c r="J61" s="148"/>
      <c r="K61" s="148"/>
      <c r="L61" s="148"/>
      <c r="M61" s="148"/>
      <c r="N61" s="148"/>
    </row>
    <row r="62" spans="1:14" ht="25" customHeight="1" x14ac:dyDescent="0.3">
      <c r="A62" s="148"/>
      <c r="B62" s="148"/>
      <c r="C62" s="148"/>
      <c r="D62" s="148"/>
      <c r="E62" s="148"/>
      <c r="F62" s="148"/>
      <c r="G62" s="148"/>
      <c r="H62" s="148"/>
      <c r="I62" s="148"/>
      <c r="J62" s="148"/>
      <c r="K62" s="148"/>
      <c r="L62" s="148"/>
      <c r="M62" s="148"/>
      <c r="N62" s="148"/>
    </row>
    <row r="63" spans="1:14" ht="25" customHeight="1" x14ac:dyDescent="0.3">
      <c r="A63" s="148"/>
      <c r="B63" s="148"/>
      <c r="C63" s="148"/>
      <c r="D63" s="148"/>
      <c r="E63" s="148"/>
      <c r="F63" s="148"/>
      <c r="G63" s="148"/>
      <c r="H63" s="148"/>
      <c r="I63" s="148"/>
      <c r="J63" s="148"/>
      <c r="K63" s="148"/>
      <c r="L63" s="148"/>
      <c r="M63" s="148"/>
      <c r="N63" s="148"/>
    </row>
    <row r="64" spans="1:14" ht="25" customHeight="1" x14ac:dyDescent="0.3">
      <c r="A64" s="148"/>
      <c r="B64" s="148"/>
      <c r="C64" s="148"/>
      <c r="D64" s="148"/>
      <c r="E64" s="148"/>
      <c r="F64" s="148"/>
      <c r="G64" s="148"/>
      <c r="H64" s="148"/>
      <c r="I64" s="148"/>
      <c r="J64" s="148"/>
      <c r="K64" s="148"/>
      <c r="L64" s="148"/>
      <c r="M64" s="148"/>
      <c r="N64" s="148"/>
    </row>
    <row r="65" spans="1:14" ht="25" customHeight="1" x14ac:dyDescent="0.3">
      <c r="A65" s="148"/>
      <c r="B65" s="148"/>
      <c r="C65" s="148"/>
      <c r="D65" s="148"/>
      <c r="E65" s="148"/>
      <c r="F65" s="148"/>
      <c r="G65" s="148"/>
      <c r="H65" s="148"/>
      <c r="I65" s="148"/>
      <c r="J65" s="148"/>
      <c r="K65" s="148"/>
      <c r="L65" s="148"/>
      <c r="M65" s="148"/>
      <c r="N65" s="148"/>
    </row>
    <row r="66" spans="1:14" ht="25" customHeight="1" x14ac:dyDescent="0.3">
      <c r="A66" s="148"/>
      <c r="B66" s="148"/>
      <c r="C66" s="148"/>
      <c r="D66" s="148"/>
      <c r="E66" s="148"/>
      <c r="F66" s="148"/>
      <c r="G66" s="148"/>
      <c r="H66" s="148"/>
      <c r="I66" s="148"/>
      <c r="J66" s="148"/>
      <c r="K66" s="148"/>
      <c r="L66" s="148"/>
      <c r="M66" s="148"/>
      <c r="N66" s="148"/>
    </row>
    <row r="67" spans="1:14" ht="25" customHeight="1" x14ac:dyDescent="0.3">
      <c r="A67" s="148"/>
      <c r="B67" s="148"/>
      <c r="C67" s="148"/>
      <c r="D67" s="148"/>
      <c r="E67" s="148"/>
      <c r="F67" s="148"/>
      <c r="G67" s="148"/>
      <c r="H67" s="148"/>
      <c r="I67" s="148"/>
      <c r="J67" s="148"/>
      <c r="K67" s="148"/>
      <c r="L67" s="148"/>
      <c r="M67" s="148"/>
      <c r="N67" s="148"/>
    </row>
    <row r="68" spans="1:14" ht="25" customHeight="1" x14ac:dyDescent="0.3">
      <c r="A68" s="148"/>
      <c r="B68" s="148"/>
      <c r="C68" s="148"/>
      <c r="D68" s="148"/>
      <c r="E68" s="148"/>
      <c r="F68" s="148"/>
      <c r="G68" s="148"/>
      <c r="H68" s="148"/>
      <c r="I68" s="148"/>
      <c r="J68" s="148"/>
      <c r="K68" s="148"/>
      <c r="L68" s="148"/>
      <c r="M68" s="148"/>
      <c r="N68" s="148"/>
    </row>
    <row r="69" spans="1:14" ht="25" customHeight="1" x14ac:dyDescent="0.3">
      <c r="A69" s="148"/>
      <c r="B69" s="148"/>
      <c r="C69" s="148"/>
      <c r="D69" s="148"/>
      <c r="E69" s="148"/>
      <c r="F69" s="148"/>
      <c r="G69" s="148"/>
      <c r="H69" s="148"/>
      <c r="I69" s="148"/>
      <c r="J69" s="148"/>
      <c r="K69" s="148"/>
      <c r="L69" s="148"/>
      <c r="M69" s="148"/>
      <c r="N69" s="148"/>
    </row>
    <row r="70" spans="1:14" ht="25" customHeight="1" x14ac:dyDescent="0.3">
      <c r="A70" s="148"/>
      <c r="B70" s="148"/>
      <c r="C70" s="148"/>
      <c r="D70" s="148"/>
      <c r="E70" s="148"/>
      <c r="F70" s="148"/>
      <c r="G70" s="148"/>
      <c r="H70" s="148"/>
      <c r="I70" s="148"/>
      <c r="J70" s="148"/>
      <c r="K70" s="148"/>
      <c r="L70" s="148"/>
      <c r="M70" s="148"/>
      <c r="N70" s="148"/>
    </row>
    <row r="71" spans="1:14" ht="25" customHeight="1" x14ac:dyDescent="0.3">
      <c r="A71" s="148"/>
      <c r="B71" s="148"/>
      <c r="C71" s="148"/>
      <c r="D71" s="148"/>
      <c r="E71" s="148"/>
      <c r="F71" s="148"/>
      <c r="G71" s="148"/>
      <c r="H71" s="148"/>
      <c r="I71" s="148"/>
      <c r="J71" s="148"/>
      <c r="K71" s="148"/>
      <c r="L71" s="148"/>
      <c r="M71" s="148"/>
      <c r="N71" s="148"/>
    </row>
    <row r="72" spans="1:14" ht="25" customHeight="1" x14ac:dyDescent="0.3">
      <c r="A72" s="148"/>
      <c r="B72" s="148"/>
      <c r="C72" s="148"/>
      <c r="D72" s="148"/>
      <c r="E72" s="148"/>
      <c r="F72" s="148"/>
      <c r="G72" s="148"/>
      <c r="H72" s="148"/>
      <c r="I72" s="148"/>
      <c r="J72" s="148"/>
      <c r="K72" s="148"/>
      <c r="L72" s="148"/>
      <c r="M72" s="148"/>
      <c r="N72" s="148"/>
    </row>
    <row r="73" spans="1:14" ht="25" customHeight="1" x14ac:dyDescent="0.3">
      <c r="A73" s="148"/>
      <c r="B73" s="148"/>
      <c r="C73" s="148"/>
      <c r="D73" s="148"/>
      <c r="E73" s="148"/>
      <c r="F73" s="148"/>
      <c r="G73" s="148"/>
      <c r="H73" s="148"/>
      <c r="I73" s="148"/>
      <c r="J73" s="148"/>
      <c r="K73" s="148"/>
      <c r="L73" s="148"/>
      <c r="M73" s="148"/>
      <c r="N73" s="148"/>
    </row>
    <row r="74" spans="1:14" ht="25" customHeight="1" x14ac:dyDescent="0.3">
      <c r="A74" s="148"/>
      <c r="B74" s="148"/>
      <c r="C74" s="148"/>
      <c r="D74" s="148"/>
      <c r="E74" s="148"/>
      <c r="F74" s="148"/>
      <c r="G74" s="148"/>
      <c r="H74" s="148"/>
      <c r="I74" s="148"/>
      <c r="J74" s="148"/>
      <c r="K74" s="148"/>
      <c r="L74" s="148"/>
      <c r="M74" s="148"/>
      <c r="N74" s="148"/>
    </row>
    <row r="75" spans="1:14" ht="25" customHeight="1" x14ac:dyDescent="0.3">
      <c r="A75" s="148"/>
      <c r="B75" s="148"/>
      <c r="C75" s="148"/>
      <c r="D75" s="148"/>
      <c r="E75" s="148"/>
      <c r="F75" s="148"/>
      <c r="G75" s="148"/>
      <c r="H75" s="148"/>
      <c r="I75" s="148"/>
      <c r="J75" s="148"/>
      <c r="K75" s="148"/>
      <c r="L75" s="148"/>
      <c r="M75" s="148"/>
      <c r="N75" s="148"/>
    </row>
    <row r="76" spans="1:14" ht="25" customHeight="1" x14ac:dyDescent="0.3">
      <c r="A76" s="148"/>
      <c r="B76" s="148"/>
      <c r="C76" s="148"/>
      <c r="D76" s="148"/>
      <c r="E76" s="148"/>
      <c r="F76" s="148"/>
      <c r="G76" s="148"/>
      <c r="H76" s="148"/>
      <c r="I76" s="148"/>
      <c r="J76" s="148"/>
      <c r="K76" s="148"/>
      <c r="L76" s="148"/>
      <c r="M76" s="148"/>
      <c r="N76" s="148"/>
    </row>
    <row r="77" spans="1:14" ht="25" customHeight="1" x14ac:dyDescent="0.3">
      <c r="A77" s="148"/>
      <c r="B77" s="148"/>
      <c r="C77" s="148"/>
      <c r="D77" s="148"/>
      <c r="E77" s="148"/>
      <c r="F77" s="148"/>
      <c r="G77" s="148"/>
      <c r="H77" s="148"/>
      <c r="I77" s="148"/>
      <c r="J77" s="148"/>
      <c r="K77" s="148"/>
      <c r="L77" s="148"/>
      <c r="M77" s="148"/>
      <c r="N77" s="148"/>
    </row>
    <row r="78" spans="1:14" ht="25" customHeight="1" x14ac:dyDescent="0.3">
      <c r="A78" s="148"/>
      <c r="B78" s="148"/>
      <c r="C78" s="148"/>
      <c r="D78" s="148"/>
      <c r="E78" s="148"/>
      <c r="F78" s="148"/>
      <c r="G78" s="148"/>
      <c r="H78" s="148"/>
      <c r="I78" s="148"/>
      <c r="J78" s="148"/>
      <c r="K78" s="148"/>
      <c r="L78" s="148"/>
      <c r="M78" s="148"/>
      <c r="N78" s="148"/>
    </row>
    <row r="79" spans="1:14" ht="25" customHeight="1" x14ac:dyDescent="0.3">
      <c r="A79" s="148"/>
      <c r="B79" s="148"/>
      <c r="C79" s="148"/>
      <c r="D79" s="148"/>
      <c r="E79" s="148"/>
      <c r="F79" s="148"/>
      <c r="G79" s="148"/>
      <c r="H79" s="148"/>
      <c r="I79" s="148"/>
      <c r="J79" s="148"/>
      <c r="K79" s="148"/>
      <c r="L79" s="148"/>
      <c r="M79" s="148"/>
      <c r="N79" s="148"/>
    </row>
    <row r="80" spans="1:14" ht="25" customHeight="1" x14ac:dyDescent="0.3">
      <c r="A80" s="148"/>
      <c r="B80" s="161" t="s">
        <v>456</v>
      </c>
      <c r="C80" s="161"/>
      <c r="D80" s="161"/>
      <c r="E80" s="161"/>
      <c r="F80" s="161"/>
      <c r="G80" s="161"/>
      <c r="H80" s="161"/>
      <c r="I80" s="161"/>
      <c r="J80" s="161"/>
      <c r="K80" s="148"/>
      <c r="L80" s="148"/>
      <c r="M80" s="148"/>
      <c r="N80" s="148"/>
    </row>
    <row r="81" spans="1:14" ht="35" customHeight="1" x14ac:dyDescent="0.3">
      <c r="A81" s="148"/>
      <c r="B81" s="164" t="s">
        <v>457</v>
      </c>
      <c r="C81" s="164"/>
      <c r="D81" s="164"/>
      <c r="E81" s="164"/>
      <c r="F81" s="164"/>
      <c r="G81" s="164"/>
      <c r="H81" s="164"/>
      <c r="I81" s="164"/>
      <c r="J81" s="164"/>
      <c r="K81" s="164"/>
      <c r="L81" s="164"/>
      <c r="M81" s="164"/>
      <c r="N81" s="148"/>
    </row>
    <row r="82" spans="1:14" ht="10" customHeight="1" x14ac:dyDescent="0.3">
      <c r="A82" s="148"/>
      <c r="B82" s="148"/>
      <c r="C82" s="148"/>
      <c r="D82" s="148"/>
      <c r="E82" s="148"/>
      <c r="F82" s="148"/>
      <c r="G82" s="148"/>
      <c r="H82" s="148"/>
      <c r="I82" s="148"/>
      <c r="J82" s="148"/>
      <c r="K82" s="148"/>
      <c r="L82" s="148"/>
      <c r="M82" s="148"/>
      <c r="N82" s="148"/>
    </row>
    <row r="83" spans="1:14" ht="25" customHeight="1" x14ac:dyDescent="0.3">
      <c r="A83" s="148"/>
      <c r="B83" s="148"/>
      <c r="C83" s="148"/>
      <c r="D83" s="148"/>
      <c r="E83" s="148"/>
      <c r="F83" s="148"/>
      <c r="G83" s="148"/>
      <c r="H83" s="148"/>
      <c r="I83" s="148"/>
      <c r="J83" s="148"/>
      <c r="K83" s="148"/>
      <c r="L83" s="148"/>
      <c r="M83" s="148"/>
      <c r="N83" s="148"/>
    </row>
    <row r="84" spans="1:14" ht="25" customHeight="1" x14ac:dyDescent="0.3">
      <c r="A84" s="148"/>
      <c r="B84" s="148"/>
      <c r="C84" s="148"/>
      <c r="D84" s="148"/>
      <c r="E84" s="148"/>
      <c r="F84" s="148"/>
      <c r="G84" s="148"/>
      <c r="H84" s="148"/>
      <c r="I84" s="148"/>
      <c r="J84" s="148"/>
      <c r="K84" s="148"/>
      <c r="L84" s="148"/>
      <c r="M84" s="148"/>
      <c r="N84" s="148"/>
    </row>
    <row r="85" spans="1:14" ht="25" customHeight="1" x14ac:dyDescent="0.3">
      <c r="A85" s="148"/>
      <c r="B85" s="148"/>
      <c r="C85" s="148"/>
      <c r="D85" s="148"/>
      <c r="E85" s="148"/>
      <c r="F85" s="148"/>
      <c r="G85" s="148"/>
      <c r="H85" s="148"/>
      <c r="I85" s="148"/>
      <c r="J85" s="148"/>
      <c r="K85" s="148"/>
      <c r="L85" s="148"/>
      <c r="M85" s="148"/>
      <c r="N85" s="148"/>
    </row>
    <row r="86" spans="1:14" ht="25" customHeight="1" x14ac:dyDescent="0.3">
      <c r="A86" s="148"/>
      <c r="B86" s="148"/>
      <c r="C86" s="148"/>
      <c r="D86" s="148"/>
      <c r="E86" s="148"/>
      <c r="F86" s="148"/>
      <c r="G86" s="148"/>
      <c r="H86" s="148"/>
      <c r="I86" s="148"/>
      <c r="J86" s="148"/>
      <c r="K86" s="148"/>
      <c r="L86" s="148"/>
      <c r="M86" s="148"/>
      <c r="N86" s="148"/>
    </row>
    <row r="87" spans="1:14" ht="25" customHeight="1" x14ac:dyDescent="0.3">
      <c r="A87" s="148"/>
      <c r="B87" s="148"/>
      <c r="C87" s="148"/>
      <c r="D87" s="148"/>
      <c r="E87" s="148"/>
      <c r="F87" s="148"/>
      <c r="G87" s="148"/>
      <c r="H87" s="148"/>
      <c r="I87" s="148"/>
      <c r="J87" s="148"/>
      <c r="K87" s="148"/>
      <c r="L87" s="148"/>
      <c r="M87" s="148"/>
      <c r="N87" s="148"/>
    </row>
    <row r="88" spans="1:14" ht="25" customHeight="1" x14ac:dyDescent="0.3">
      <c r="A88" s="148"/>
      <c r="B88" s="148"/>
      <c r="C88" s="148"/>
      <c r="D88" s="148"/>
      <c r="E88" s="148"/>
      <c r="F88" s="148"/>
      <c r="G88" s="148"/>
      <c r="H88" s="148"/>
      <c r="I88" s="148"/>
      <c r="J88" s="148"/>
      <c r="K88" s="148"/>
      <c r="L88" s="148"/>
      <c r="M88" s="148"/>
      <c r="N88" s="148"/>
    </row>
    <row r="89" spans="1:14" ht="25" customHeight="1" x14ac:dyDescent="0.3">
      <c r="A89" s="148"/>
      <c r="B89" s="148"/>
      <c r="C89" s="148"/>
      <c r="D89" s="148"/>
      <c r="E89" s="148"/>
      <c r="F89" s="148"/>
      <c r="G89" s="148"/>
      <c r="H89" s="148"/>
      <c r="I89" s="148"/>
      <c r="J89" s="148"/>
      <c r="K89" s="148"/>
      <c r="L89" s="148"/>
      <c r="M89" s="148"/>
      <c r="N89" s="148"/>
    </row>
    <row r="90" spans="1:14" ht="25" customHeight="1" x14ac:dyDescent="0.3">
      <c r="A90" s="148"/>
      <c r="B90" s="148"/>
      <c r="C90" s="148"/>
      <c r="D90" s="148"/>
      <c r="E90" s="148"/>
      <c r="F90" s="148"/>
      <c r="G90" s="148"/>
      <c r="H90" s="148"/>
      <c r="I90" s="148"/>
      <c r="J90" s="148"/>
      <c r="K90" s="148"/>
      <c r="L90" s="148"/>
      <c r="M90" s="148"/>
      <c r="N90" s="148"/>
    </row>
    <row r="91" spans="1:14" ht="25" customHeight="1" x14ac:dyDescent="0.3">
      <c r="A91" s="148"/>
      <c r="B91" s="148"/>
      <c r="C91" s="148"/>
      <c r="D91" s="148"/>
      <c r="E91" s="148"/>
      <c r="F91" s="148"/>
      <c r="G91" s="148"/>
      <c r="H91" s="148"/>
      <c r="I91" s="148"/>
      <c r="J91" s="148"/>
      <c r="K91" s="148"/>
      <c r="L91" s="148"/>
      <c r="M91" s="148"/>
      <c r="N91" s="148"/>
    </row>
    <row r="92" spans="1:14" ht="25" customHeight="1" x14ac:dyDescent="0.3">
      <c r="A92" s="148"/>
      <c r="B92" s="148"/>
      <c r="C92" s="148"/>
      <c r="D92" s="148"/>
      <c r="E92" s="148"/>
      <c r="F92" s="148"/>
      <c r="G92" s="148"/>
      <c r="H92" s="148"/>
      <c r="I92" s="148"/>
      <c r="J92" s="148"/>
      <c r="K92" s="148"/>
      <c r="L92" s="148"/>
      <c r="M92" s="148"/>
      <c r="N92" s="148"/>
    </row>
    <row r="93" spans="1:14" ht="25" customHeight="1" x14ac:dyDescent="0.3">
      <c r="A93" s="148"/>
      <c r="B93" s="161" t="s">
        <v>458</v>
      </c>
      <c r="C93" s="161"/>
      <c r="D93" s="161"/>
      <c r="E93" s="161"/>
      <c r="F93" s="161"/>
      <c r="G93" s="161"/>
      <c r="H93" s="161"/>
      <c r="I93" s="161"/>
      <c r="J93" s="161"/>
      <c r="K93" s="148"/>
      <c r="L93" s="148"/>
      <c r="M93" s="148"/>
      <c r="N93" s="148"/>
    </row>
    <row r="94" spans="1:14" ht="25" customHeight="1" x14ac:dyDescent="0.35">
      <c r="A94" s="148"/>
      <c r="B94" s="163" t="s">
        <v>459</v>
      </c>
      <c r="C94" s="148"/>
      <c r="D94" s="148"/>
      <c r="E94" s="148"/>
      <c r="F94" s="148"/>
      <c r="G94" s="148"/>
      <c r="H94" s="148"/>
      <c r="I94" s="148"/>
      <c r="J94" s="148"/>
      <c r="K94" s="148"/>
      <c r="L94" s="148"/>
      <c r="M94" s="148"/>
      <c r="N94" s="148"/>
    </row>
    <row r="95" spans="1:14" ht="25" customHeight="1" x14ac:dyDescent="0.3">
      <c r="A95" s="148"/>
      <c r="B95" s="148"/>
      <c r="C95" s="148"/>
      <c r="D95" s="148"/>
      <c r="E95" s="148"/>
      <c r="F95" s="148"/>
      <c r="G95" s="148"/>
      <c r="H95" s="148"/>
      <c r="I95" s="148"/>
      <c r="J95" s="148"/>
      <c r="K95" s="148"/>
      <c r="L95" s="148"/>
      <c r="M95" s="148"/>
      <c r="N95" s="148"/>
    </row>
    <row r="96" spans="1:14" ht="25" customHeight="1" x14ac:dyDescent="0.3">
      <c r="A96" s="148"/>
      <c r="B96" s="148"/>
      <c r="C96" s="148"/>
      <c r="D96" s="148"/>
      <c r="E96" s="148"/>
      <c r="F96" s="148"/>
      <c r="G96" s="148"/>
      <c r="H96" s="148"/>
      <c r="I96" s="148"/>
      <c r="J96" s="148"/>
      <c r="K96" s="148"/>
      <c r="L96" s="148"/>
      <c r="M96" s="148"/>
      <c r="N96" s="148"/>
    </row>
    <row r="97" spans="1:14" ht="25" customHeight="1" x14ac:dyDescent="0.3">
      <c r="A97" s="148"/>
      <c r="B97" s="148"/>
      <c r="C97" s="148"/>
      <c r="D97" s="148"/>
      <c r="E97" s="148"/>
      <c r="F97" s="148"/>
      <c r="G97" s="148"/>
      <c r="H97" s="148"/>
      <c r="I97" s="148"/>
      <c r="J97" s="148"/>
      <c r="K97" s="148"/>
      <c r="L97" s="148"/>
      <c r="M97" s="148"/>
      <c r="N97" s="148"/>
    </row>
    <row r="98" spans="1:14" ht="25" customHeight="1" x14ac:dyDescent="0.3">
      <c r="A98" s="148"/>
      <c r="B98" s="148"/>
      <c r="C98" s="148"/>
      <c r="D98" s="148"/>
      <c r="E98" s="148"/>
      <c r="F98" s="148"/>
      <c r="G98" s="148"/>
      <c r="H98" s="148"/>
      <c r="I98" s="148"/>
      <c r="J98" s="148"/>
      <c r="K98" s="148"/>
      <c r="L98" s="148"/>
      <c r="M98" s="148"/>
      <c r="N98" s="148"/>
    </row>
    <row r="99" spans="1:14" ht="25" customHeight="1" x14ac:dyDescent="0.3">
      <c r="A99" s="148"/>
      <c r="B99" s="148"/>
      <c r="C99" s="148"/>
      <c r="D99" s="148"/>
      <c r="E99" s="148"/>
      <c r="F99" s="148"/>
      <c r="G99" s="148"/>
      <c r="H99" s="148"/>
      <c r="I99" s="148"/>
      <c r="J99" s="148"/>
      <c r="K99" s="148"/>
      <c r="L99" s="148"/>
      <c r="M99" s="148"/>
      <c r="N99" s="148"/>
    </row>
    <row r="100" spans="1:14" ht="25" customHeight="1" x14ac:dyDescent="0.3">
      <c r="A100" s="148"/>
      <c r="B100" s="148"/>
      <c r="C100" s="148"/>
      <c r="D100" s="148"/>
      <c r="E100" s="148"/>
      <c r="F100" s="148"/>
      <c r="G100" s="148"/>
      <c r="H100" s="148"/>
      <c r="I100" s="148"/>
      <c r="J100" s="148"/>
      <c r="K100" s="148"/>
      <c r="L100" s="148"/>
      <c r="M100" s="148"/>
      <c r="N100" s="148"/>
    </row>
    <row r="101" spans="1:14" ht="25" customHeight="1" x14ac:dyDescent="0.3">
      <c r="A101" s="148"/>
      <c r="B101" s="148"/>
      <c r="C101" s="148"/>
      <c r="D101" s="148"/>
      <c r="E101" s="148"/>
      <c r="F101" s="148"/>
      <c r="G101" s="148"/>
      <c r="H101" s="148"/>
      <c r="I101" s="148"/>
      <c r="J101" s="148"/>
      <c r="K101" s="148"/>
      <c r="L101" s="148"/>
      <c r="M101" s="148"/>
      <c r="N101" s="148"/>
    </row>
    <row r="102" spans="1:14" ht="25" customHeight="1" x14ac:dyDescent="0.3">
      <c r="A102" s="148"/>
      <c r="B102" s="148"/>
      <c r="C102" s="148"/>
      <c r="D102" s="148"/>
      <c r="E102" s="148"/>
      <c r="F102" s="148"/>
      <c r="G102" s="148"/>
      <c r="H102" s="148"/>
      <c r="I102" s="148"/>
      <c r="J102" s="148"/>
      <c r="K102" s="148"/>
      <c r="L102" s="148"/>
      <c r="M102" s="148"/>
      <c r="N102" s="148"/>
    </row>
    <row r="103" spans="1:14" ht="25" customHeight="1" x14ac:dyDescent="0.3">
      <c r="A103" s="148"/>
      <c r="B103" s="148"/>
      <c r="C103" s="148"/>
      <c r="D103" s="148"/>
      <c r="E103" s="148"/>
      <c r="F103" s="148"/>
      <c r="G103" s="148"/>
      <c r="H103" s="148"/>
      <c r="I103" s="148"/>
      <c r="J103" s="148"/>
      <c r="K103" s="148"/>
      <c r="L103" s="148"/>
      <c r="M103" s="148"/>
      <c r="N103" s="148"/>
    </row>
    <row r="104" spans="1:14" ht="25" customHeight="1" x14ac:dyDescent="0.3">
      <c r="A104" s="148"/>
      <c r="B104" s="148"/>
      <c r="C104" s="148"/>
      <c r="D104" s="148"/>
      <c r="E104" s="148"/>
      <c r="F104" s="148"/>
      <c r="G104" s="148"/>
      <c r="H104" s="148"/>
      <c r="I104" s="148"/>
      <c r="J104" s="148"/>
      <c r="K104" s="148"/>
      <c r="L104" s="148"/>
      <c r="M104" s="148"/>
      <c r="N104" s="148"/>
    </row>
    <row r="105" spans="1:14" ht="25" customHeight="1" x14ac:dyDescent="0.3">
      <c r="A105" s="148"/>
      <c r="B105" s="148"/>
      <c r="C105" s="148"/>
      <c r="D105" s="148"/>
      <c r="E105" s="148"/>
      <c r="F105" s="148"/>
      <c r="G105" s="148"/>
      <c r="H105" s="148"/>
      <c r="I105" s="148"/>
      <c r="J105" s="148"/>
      <c r="K105" s="148"/>
      <c r="L105" s="148"/>
      <c r="M105" s="148"/>
      <c r="N105" s="148"/>
    </row>
    <row r="106" spans="1:14" ht="25" customHeight="1" x14ac:dyDescent="0.3">
      <c r="A106" s="148"/>
      <c r="B106" s="148"/>
      <c r="C106" s="148"/>
      <c r="D106" s="148"/>
      <c r="E106" s="148"/>
      <c r="F106" s="148"/>
      <c r="G106" s="148"/>
      <c r="H106" s="148"/>
      <c r="I106" s="148"/>
      <c r="J106" s="148"/>
      <c r="K106" s="148"/>
      <c r="L106" s="148"/>
      <c r="M106" s="148"/>
      <c r="N106" s="148"/>
    </row>
    <row r="107" spans="1:14" ht="25" customHeight="1" x14ac:dyDescent="0.3">
      <c r="A107" s="148"/>
      <c r="B107" s="161" t="s">
        <v>460</v>
      </c>
      <c r="C107" s="161"/>
      <c r="D107" s="161"/>
      <c r="E107" s="161"/>
      <c r="F107" s="161"/>
      <c r="G107" s="161"/>
      <c r="H107" s="161"/>
      <c r="I107" s="161"/>
      <c r="J107" s="161"/>
      <c r="K107" s="148"/>
      <c r="L107" s="148"/>
      <c r="M107" s="148"/>
      <c r="N107" s="148"/>
    </row>
    <row r="108" spans="1:14" ht="25" customHeight="1" x14ac:dyDescent="0.35">
      <c r="A108" s="148"/>
      <c r="B108" s="163" t="s">
        <v>461</v>
      </c>
      <c r="C108" s="148"/>
      <c r="D108" s="148"/>
      <c r="E108" s="148"/>
      <c r="F108" s="148"/>
      <c r="G108" s="148"/>
      <c r="H108" s="148"/>
      <c r="I108" s="148"/>
      <c r="J108" s="148"/>
      <c r="K108" s="148"/>
      <c r="L108" s="148"/>
      <c r="M108" s="148"/>
      <c r="N108" s="148"/>
    </row>
    <row r="109" spans="1:14" ht="25" customHeight="1" x14ac:dyDescent="0.3">
      <c r="A109" s="148"/>
      <c r="B109" s="148"/>
      <c r="C109" s="148"/>
      <c r="D109" s="148"/>
      <c r="E109" s="148"/>
      <c r="F109" s="148"/>
      <c r="G109" s="148"/>
      <c r="H109" s="148"/>
      <c r="I109" s="148"/>
      <c r="J109" s="148"/>
      <c r="K109" s="148"/>
      <c r="L109" s="148"/>
      <c r="M109" s="148"/>
      <c r="N109" s="148"/>
    </row>
    <row r="110" spans="1:14" ht="25" customHeight="1" x14ac:dyDescent="0.3">
      <c r="A110" s="148"/>
      <c r="B110" s="148"/>
      <c r="C110" s="148"/>
      <c r="D110" s="148"/>
      <c r="E110" s="148"/>
      <c r="F110" s="148"/>
      <c r="G110" s="148"/>
      <c r="H110" s="148"/>
      <c r="I110" s="148"/>
      <c r="J110" s="148"/>
      <c r="K110" s="148"/>
      <c r="L110" s="148"/>
      <c r="M110" s="148"/>
      <c r="N110" s="148"/>
    </row>
    <row r="111" spans="1:14" ht="25" customHeight="1" x14ac:dyDescent="0.3">
      <c r="A111" s="148"/>
      <c r="B111" s="148"/>
      <c r="C111" s="148"/>
      <c r="D111" s="148"/>
      <c r="E111" s="148"/>
      <c r="F111" s="148"/>
      <c r="G111" s="148"/>
      <c r="H111" s="148"/>
      <c r="I111" s="148"/>
      <c r="J111" s="148"/>
      <c r="K111" s="148"/>
      <c r="L111" s="148"/>
      <c r="M111" s="148"/>
      <c r="N111" s="148"/>
    </row>
    <row r="112" spans="1:14" ht="25" customHeight="1" x14ac:dyDescent="0.3">
      <c r="A112" s="148"/>
      <c r="B112" s="148"/>
      <c r="C112" s="148"/>
      <c r="D112" s="148"/>
      <c r="E112" s="148"/>
      <c r="F112" s="148"/>
      <c r="G112" s="148"/>
      <c r="H112" s="148"/>
      <c r="I112" s="148"/>
      <c r="J112" s="148"/>
      <c r="K112" s="148"/>
      <c r="L112" s="148"/>
      <c r="M112" s="148"/>
      <c r="N112" s="148"/>
    </row>
    <row r="113" spans="1:14" ht="25" customHeight="1" x14ac:dyDescent="0.3">
      <c r="A113" s="148"/>
      <c r="B113" s="148"/>
      <c r="C113" s="148"/>
      <c r="D113" s="148"/>
      <c r="E113" s="148"/>
      <c r="F113" s="148"/>
      <c r="G113" s="148"/>
      <c r="H113" s="148"/>
      <c r="I113" s="148"/>
      <c r="J113" s="148"/>
      <c r="K113" s="148"/>
      <c r="L113" s="148"/>
      <c r="M113" s="148"/>
      <c r="N113" s="148"/>
    </row>
    <row r="114" spans="1:14" ht="25" customHeight="1" x14ac:dyDescent="0.3">
      <c r="A114" s="148"/>
      <c r="B114" s="148"/>
      <c r="C114" s="148"/>
      <c r="D114" s="148"/>
      <c r="E114" s="148"/>
      <c r="F114" s="148"/>
      <c r="G114" s="148"/>
      <c r="H114" s="148"/>
      <c r="I114" s="148"/>
      <c r="J114" s="148"/>
      <c r="K114" s="148"/>
      <c r="L114" s="148"/>
      <c r="M114" s="148"/>
      <c r="N114" s="148"/>
    </row>
    <row r="115" spans="1:14" ht="25" customHeight="1" x14ac:dyDescent="0.3">
      <c r="A115" s="148"/>
      <c r="B115" s="148"/>
      <c r="C115" s="148"/>
      <c r="D115" s="148"/>
      <c r="E115" s="148"/>
      <c r="F115" s="148"/>
      <c r="G115" s="148"/>
      <c r="H115" s="148"/>
      <c r="I115" s="148"/>
      <c r="J115" s="148"/>
      <c r="K115" s="148"/>
      <c r="L115" s="148"/>
      <c r="M115" s="148"/>
      <c r="N115" s="148"/>
    </row>
    <row r="116" spans="1:14" ht="25" customHeight="1" x14ac:dyDescent="0.3">
      <c r="A116" s="148"/>
      <c r="B116" s="148"/>
      <c r="C116" s="148"/>
      <c r="D116" s="148"/>
      <c r="E116" s="148"/>
      <c r="F116" s="148"/>
      <c r="G116" s="148"/>
      <c r="H116" s="148"/>
      <c r="I116" s="148"/>
      <c r="J116" s="148"/>
      <c r="K116" s="148"/>
      <c r="L116" s="148"/>
      <c r="M116" s="148"/>
      <c r="N116" s="148"/>
    </row>
    <row r="117" spans="1:14" ht="25" customHeight="1" x14ac:dyDescent="0.3">
      <c r="A117" s="148"/>
      <c r="B117" s="148"/>
      <c r="C117" s="148"/>
      <c r="D117" s="148"/>
      <c r="E117" s="148"/>
      <c r="F117" s="148"/>
      <c r="G117" s="148"/>
      <c r="H117" s="148"/>
      <c r="I117" s="148"/>
      <c r="J117" s="148"/>
      <c r="K117" s="148"/>
      <c r="L117" s="148"/>
      <c r="M117" s="148"/>
      <c r="N117" s="148"/>
    </row>
    <row r="118" spans="1:14" ht="25" customHeight="1" x14ac:dyDescent="0.3">
      <c r="A118" s="148"/>
      <c r="B118" s="148"/>
      <c r="C118" s="148"/>
      <c r="D118" s="148"/>
      <c r="E118" s="148"/>
      <c r="F118" s="148"/>
      <c r="G118" s="148"/>
      <c r="H118" s="148"/>
      <c r="I118" s="148"/>
      <c r="J118" s="148"/>
      <c r="K118" s="148"/>
      <c r="L118" s="148"/>
      <c r="M118" s="148"/>
      <c r="N118" s="148"/>
    </row>
    <row r="119" spans="1:14" ht="25" customHeight="1" x14ac:dyDescent="0.3">
      <c r="A119" s="148"/>
      <c r="B119" s="148"/>
      <c r="C119" s="148"/>
      <c r="D119" s="148"/>
      <c r="E119" s="148"/>
      <c r="F119" s="148"/>
      <c r="G119" s="148"/>
      <c r="H119" s="148"/>
      <c r="I119" s="148"/>
      <c r="J119" s="148"/>
      <c r="K119" s="148"/>
      <c r="L119" s="148"/>
      <c r="M119" s="148"/>
      <c r="N119" s="148"/>
    </row>
    <row r="120" spans="1:14" ht="15" customHeight="1" x14ac:dyDescent="0.3">
      <c r="A120" s="148"/>
      <c r="B120" s="148"/>
      <c r="C120" s="148"/>
      <c r="D120" s="148"/>
      <c r="E120" s="148"/>
      <c r="F120" s="148"/>
      <c r="G120" s="148"/>
      <c r="H120" s="148"/>
      <c r="I120" s="148"/>
      <c r="J120" s="148"/>
      <c r="K120" s="148"/>
      <c r="L120" s="148"/>
      <c r="M120" s="148"/>
      <c r="N120" s="148"/>
    </row>
    <row r="121" spans="1:14" ht="25" customHeight="1" x14ac:dyDescent="0.3">
      <c r="A121" s="148"/>
      <c r="B121" s="161" t="s">
        <v>462</v>
      </c>
      <c r="C121" s="161"/>
      <c r="D121" s="161"/>
      <c r="E121" s="161"/>
      <c r="F121" s="161"/>
      <c r="G121" s="161"/>
      <c r="H121" s="161"/>
      <c r="I121" s="161"/>
      <c r="J121" s="161"/>
      <c r="K121" s="148"/>
      <c r="L121" s="148"/>
      <c r="M121" s="148"/>
      <c r="N121" s="148"/>
    </row>
    <row r="122" spans="1:14" ht="35" customHeight="1" x14ac:dyDescent="0.3">
      <c r="A122" s="148"/>
      <c r="B122" s="164" t="s">
        <v>463</v>
      </c>
      <c r="C122" s="164"/>
      <c r="D122" s="164"/>
      <c r="E122" s="164"/>
      <c r="F122" s="164"/>
      <c r="G122" s="164"/>
      <c r="H122" s="164"/>
      <c r="I122" s="164"/>
      <c r="J122" s="164"/>
      <c r="K122" s="164"/>
      <c r="L122" s="164"/>
      <c r="M122" s="164"/>
      <c r="N122" s="148"/>
    </row>
    <row r="123" spans="1:14" ht="25" customHeight="1" x14ac:dyDescent="0.3">
      <c r="A123" s="148"/>
      <c r="B123" s="148"/>
      <c r="C123" s="148"/>
      <c r="D123" s="148"/>
      <c r="E123" s="148"/>
      <c r="F123" s="148"/>
      <c r="G123" s="148"/>
      <c r="H123" s="148"/>
      <c r="I123" s="148"/>
      <c r="J123" s="148"/>
      <c r="K123" s="148"/>
      <c r="L123" s="148"/>
      <c r="M123" s="148"/>
      <c r="N123" s="148"/>
    </row>
    <row r="124" spans="1:14" ht="25" customHeight="1" x14ac:dyDescent="0.3">
      <c r="A124" s="148"/>
      <c r="B124" s="148"/>
      <c r="C124" s="148"/>
      <c r="D124" s="148"/>
      <c r="E124" s="148"/>
      <c r="F124" s="148"/>
      <c r="G124" s="148"/>
      <c r="H124" s="148"/>
      <c r="I124" s="148"/>
      <c r="J124" s="148"/>
      <c r="K124" s="148"/>
      <c r="L124" s="148"/>
      <c r="M124" s="148"/>
      <c r="N124" s="148"/>
    </row>
    <row r="125" spans="1:14" ht="25" customHeight="1" x14ac:dyDescent="0.3">
      <c r="A125" s="148"/>
      <c r="B125" s="148"/>
      <c r="C125" s="148"/>
      <c r="D125" s="148"/>
      <c r="E125" s="148"/>
      <c r="F125" s="148"/>
      <c r="G125" s="148"/>
      <c r="H125" s="148"/>
      <c r="I125" s="148"/>
      <c r="J125" s="148"/>
      <c r="K125" s="148"/>
      <c r="L125" s="148"/>
      <c r="M125" s="148"/>
      <c r="N125" s="148"/>
    </row>
    <row r="126" spans="1:14" ht="25" customHeight="1" x14ac:dyDescent="0.3">
      <c r="A126" s="148"/>
      <c r="B126" s="148"/>
      <c r="C126" s="148"/>
      <c r="D126" s="148"/>
      <c r="E126" s="148"/>
      <c r="F126" s="148"/>
      <c r="G126" s="148"/>
      <c r="H126" s="148"/>
      <c r="I126" s="148"/>
      <c r="J126" s="148"/>
      <c r="K126" s="148"/>
      <c r="L126" s="148"/>
      <c r="M126" s="148"/>
      <c r="N126" s="148"/>
    </row>
    <row r="127" spans="1:14" ht="25" customHeight="1" x14ac:dyDescent="0.3">
      <c r="A127" s="148"/>
      <c r="B127" s="148"/>
      <c r="C127" s="148"/>
      <c r="D127" s="148"/>
      <c r="E127" s="148"/>
      <c r="F127" s="148"/>
      <c r="G127" s="148"/>
      <c r="H127" s="148"/>
      <c r="I127" s="148"/>
      <c r="J127" s="148"/>
      <c r="K127" s="148"/>
      <c r="L127" s="148"/>
      <c r="M127" s="148"/>
      <c r="N127" s="148"/>
    </row>
    <row r="128" spans="1:14" ht="25" customHeight="1" x14ac:dyDescent="0.3">
      <c r="A128" s="148"/>
      <c r="B128" s="148"/>
      <c r="C128" s="148"/>
      <c r="D128" s="148"/>
      <c r="E128" s="148"/>
      <c r="F128" s="148"/>
      <c r="G128" s="148"/>
      <c r="H128" s="148"/>
      <c r="I128" s="148"/>
      <c r="J128" s="148"/>
      <c r="K128" s="148"/>
      <c r="L128" s="148"/>
      <c r="M128" s="148"/>
      <c r="N128" s="148"/>
    </row>
    <row r="129" spans="1:14" ht="25" customHeight="1" x14ac:dyDescent="0.3">
      <c r="A129" s="148"/>
      <c r="B129" s="148"/>
      <c r="C129" s="148"/>
      <c r="D129" s="148"/>
      <c r="E129" s="148"/>
      <c r="F129" s="148"/>
      <c r="G129" s="148"/>
      <c r="H129" s="148"/>
      <c r="I129" s="148"/>
      <c r="J129" s="148"/>
      <c r="K129" s="148"/>
      <c r="L129" s="148"/>
      <c r="M129" s="148"/>
      <c r="N129" s="148"/>
    </row>
    <row r="130" spans="1:14" ht="25" customHeight="1" x14ac:dyDescent="0.3">
      <c r="A130" s="148"/>
      <c r="B130" s="148"/>
      <c r="C130" s="148"/>
      <c r="D130" s="148"/>
      <c r="E130" s="148"/>
      <c r="F130" s="148"/>
      <c r="G130" s="148"/>
      <c r="H130" s="148"/>
      <c r="I130" s="148"/>
      <c r="J130" s="148"/>
      <c r="K130" s="148"/>
      <c r="L130" s="148"/>
      <c r="M130" s="148"/>
      <c r="N130" s="148"/>
    </row>
    <row r="131" spans="1:14" ht="25" customHeight="1" x14ac:dyDescent="0.3">
      <c r="A131" s="148"/>
      <c r="B131" s="148"/>
      <c r="C131" s="148"/>
      <c r="D131" s="148"/>
      <c r="E131" s="148"/>
      <c r="F131" s="148"/>
      <c r="G131" s="148"/>
      <c r="H131" s="148"/>
      <c r="I131" s="148"/>
      <c r="J131" s="148"/>
      <c r="K131" s="148"/>
      <c r="L131" s="148"/>
      <c r="M131" s="148"/>
      <c r="N131" s="148"/>
    </row>
    <row r="132" spans="1:14" ht="25" customHeight="1" x14ac:dyDescent="0.3">
      <c r="A132" s="148"/>
      <c r="B132" s="148"/>
      <c r="C132" s="148"/>
      <c r="D132" s="148"/>
      <c r="E132" s="148"/>
      <c r="F132" s="148"/>
      <c r="G132" s="148"/>
      <c r="H132" s="148"/>
      <c r="I132" s="148"/>
      <c r="J132" s="148"/>
      <c r="K132" s="148"/>
      <c r="L132" s="148"/>
      <c r="M132" s="148"/>
      <c r="N132" s="148"/>
    </row>
    <row r="133" spans="1:14" ht="25" customHeight="1" x14ac:dyDescent="0.3">
      <c r="A133" s="148"/>
      <c r="B133" s="148"/>
      <c r="C133" s="148"/>
      <c r="D133" s="148"/>
      <c r="E133" s="148"/>
      <c r="F133" s="148"/>
      <c r="G133" s="148"/>
      <c r="H133" s="148"/>
      <c r="I133" s="148"/>
      <c r="J133" s="148"/>
      <c r="K133" s="148"/>
      <c r="L133" s="148"/>
      <c r="M133" s="148"/>
      <c r="N133" s="148"/>
    </row>
    <row r="134" spans="1:14" ht="25" customHeight="1" x14ac:dyDescent="0.3"/>
    <row r="135" spans="1:14" ht="25" customHeight="1" x14ac:dyDescent="0.3"/>
    <row r="136" spans="1:14" ht="25" customHeight="1" x14ac:dyDescent="0.3"/>
    <row r="137" spans="1:14" ht="25" customHeight="1" x14ac:dyDescent="0.3"/>
    <row r="138" spans="1:14" ht="25" customHeight="1" x14ac:dyDescent="0.3"/>
    <row r="139" spans="1:14" ht="25" customHeight="1" x14ac:dyDescent="0.3"/>
    <row r="140" spans="1:14" ht="25" customHeight="1" x14ac:dyDescent="0.3"/>
    <row r="141" spans="1:14" ht="25" customHeight="1" x14ac:dyDescent="0.3"/>
    <row r="142" spans="1:14" ht="25" customHeight="1" x14ac:dyDescent="0.3"/>
    <row r="143" spans="1:14" ht="25" customHeight="1" x14ac:dyDescent="0.3"/>
    <row r="144" spans="1:14" ht="25" customHeight="1" x14ac:dyDescent="0.3"/>
    <row r="145" ht="25" customHeight="1" x14ac:dyDescent="0.3"/>
    <row r="146" ht="25" customHeight="1" x14ac:dyDescent="0.3"/>
    <row r="147" ht="25" customHeight="1" x14ac:dyDescent="0.3"/>
    <row r="148" ht="25" customHeight="1" x14ac:dyDescent="0.3"/>
    <row r="149" ht="25" customHeight="1" x14ac:dyDescent="0.3"/>
    <row r="150" ht="25" customHeight="1" x14ac:dyDescent="0.3"/>
    <row r="151" ht="25" customHeight="1" x14ac:dyDescent="0.3"/>
    <row r="152" ht="25" customHeight="1" x14ac:dyDescent="0.3"/>
    <row r="153" ht="25" customHeight="1" x14ac:dyDescent="0.3"/>
    <row r="154" ht="25" customHeight="1" x14ac:dyDescent="0.3"/>
    <row r="155" ht="25" customHeight="1" x14ac:dyDescent="0.3"/>
    <row r="156" ht="25" customHeight="1" x14ac:dyDescent="0.3"/>
    <row r="157" ht="25" customHeight="1" x14ac:dyDescent="0.3"/>
    <row r="158" ht="25" customHeight="1" x14ac:dyDescent="0.3"/>
    <row r="159" ht="25" customHeight="1" x14ac:dyDescent="0.3"/>
    <row r="160" ht="25" customHeight="1" x14ac:dyDescent="0.3"/>
    <row r="161" ht="25" customHeight="1" x14ac:dyDescent="0.3"/>
    <row r="162" ht="25" customHeight="1" x14ac:dyDescent="0.3"/>
    <row r="163" ht="25" customHeight="1" x14ac:dyDescent="0.3"/>
    <row r="164" ht="25" customHeight="1" x14ac:dyDescent="0.3"/>
    <row r="165" ht="25" customHeight="1" x14ac:dyDescent="0.3"/>
    <row r="166" ht="25" customHeight="1" x14ac:dyDescent="0.3"/>
    <row r="167" ht="25" customHeight="1" x14ac:dyDescent="0.3"/>
    <row r="168" ht="25" customHeight="1" x14ac:dyDescent="0.3"/>
    <row r="169" ht="25" customHeight="1" x14ac:dyDescent="0.3"/>
    <row r="170" ht="25" customHeight="1" x14ac:dyDescent="0.3"/>
    <row r="171" ht="25" customHeight="1" x14ac:dyDescent="0.3"/>
    <row r="172" ht="25" customHeight="1" x14ac:dyDescent="0.3"/>
    <row r="173" ht="25" customHeight="1" x14ac:dyDescent="0.3"/>
    <row r="174" ht="25" customHeight="1" x14ac:dyDescent="0.3"/>
    <row r="175" ht="25" customHeight="1" x14ac:dyDescent="0.3"/>
    <row r="176" ht="25" customHeight="1" x14ac:dyDescent="0.3"/>
    <row r="177" ht="25" customHeight="1" x14ac:dyDescent="0.3"/>
    <row r="178" ht="25" customHeight="1" x14ac:dyDescent="0.3"/>
    <row r="179" ht="25" customHeight="1" x14ac:dyDescent="0.3"/>
    <row r="180" ht="25" customHeight="1" x14ac:dyDescent="0.3"/>
    <row r="181" ht="25" customHeight="1" x14ac:dyDescent="0.3"/>
    <row r="182" ht="25" customHeight="1" x14ac:dyDescent="0.3"/>
    <row r="183" ht="25" customHeight="1" x14ac:dyDescent="0.3"/>
    <row r="184" ht="25" customHeight="1" x14ac:dyDescent="0.3"/>
    <row r="185" ht="25" customHeight="1" x14ac:dyDescent="0.3"/>
    <row r="186" ht="25" customHeight="1" x14ac:dyDescent="0.3"/>
    <row r="187" ht="25" customHeight="1" x14ac:dyDescent="0.3"/>
    <row r="188" ht="25" customHeight="1" x14ac:dyDescent="0.3"/>
    <row r="189" ht="25" customHeight="1" x14ac:dyDescent="0.3"/>
    <row r="190" ht="25" customHeight="1" x14ac:dyDescent="0.3"/>
    <row r="191" ht="25" customHeight="1" x14ac:dyDescent="0.3"/>
    <row r="192" ht="25" customHeight="1" x14ac:dyDescent="0.3"/>
    <row r="193" ht="25" customHeight="1" x14ac:dyDescent="0.3"/>
    <row r="194" ht="25" customHeight="1" x14ac:dyDescent="0.3"/>
    <row r="195" ht="25" customHeight="1" x14ac:dyDescent="0.3"/>
    <row r="196" ht="25" customHeight="1" x14ac:dyDescent="0.3"/>
    <row r="197" ht="25" customHeight="1" x14ac:dyDescent="0.3"/>
    <row r="198" ht="25" customHeight="1" x14ac:dyDescent="0.3"/>
    <row r="199" ht="25" customHeight="1" x14ac:dyDescent="0.3"/>
    <row r="200" ht="25" customHeight="1" x14ac:dyDescent="0.3"/>
    <row r="201" ht="25" customHeight="1" x14ac:dyDescent="0.3"/>
    <row r="202" ht="25" customHeight="1" x14ac:dyDescent="0.3"/>
    <row r="203" ht="25" customHeight="1" x14ac:dyDescent="0.3"/>
    <row r="204" ht="25" customHeight="1" x14ac:dyDescent="0.3"/>
    <row r="205" ht="25" customHeight="1" x14ac:dyDescent="0.3"/>
    <row r="206" ht="25" customHeight="1" x14ac:dyDescent="0.3"/>
    <row r="207" ht="25" customHeight="1" x14ac:dyDescent="0.3"/>
    <row r="208" ht="25" customHeight="1" x14ac:dyDescent="0.3"/>
    <row r="209" ht="25" customHeight="1" x14ac:dyDescent="0.3"/>
    <row r="210" ht="25" customHeight="1" x14ac:dyDescent="0.3"/>
    <row r="211" ht="25" customHeight="1" x14ac:dyDescent="0.3"/>
    <row r="212" ht="25" customHeight="1" x14ac:dyDescent="0.3"/>
    <row r="213" ht="25" customHeight="1" x14ac:dyDescent="0.3"/>
    <row r="214" ht="25" customHeight="1" x14ac:dyDescent="0.3"/>
    <row r="215" ht="25" customHeight="1" x14ac:dyDescent="0.3"/>
    <row r="216" ht="25" customHeight="1" x14ac:dyDescent="0.3"/>
    <row r="217" ht="25" customHeight="1" x14ac:dyDescent="0.3"/>
    <row r="218" ht="25" customHeight="1" x14ac:dyDescent="0.3"/>
    <row r="219" ht="25" customHeight="1" x14ac:dyDescent="0.3"/>
    <row r="220" ht="25" customHeight="1" x14ac:dyDescent="0.3"/>
    <row r="221" ht="25" customHeight="1" x14ac:dyDescent="0.3"/>
    <row r="222" ht="25" customHeight="1" x14ac:dyDescent="0.3"/>
    <row r="223" ht="25" customHeight="1" x14ac:dyDescent="0.3"/>
    <row r="224" ht="25" customHeight="1" x14ac:dyDescent="0.3"/>
    <row r="225" ht="25" customHeight="1" x14ac:dyDescent="0.3"/>
    <row r="226" ht="25" customHeight="1" x14ac:dyDescent="0.3"/>
    <row r="227" ht="25" customHeight="1" x14ac:dyDescent="0.3"/>
    <row r="228" ht="25" customHeight="1" x14ac:dyDescent="0.3"/>
    <row r="229" ht="25" customHeight="1" x14ac:dyDescent="0.3"/>
    <row r="230" ht="25" customHeight="1" x14ac:dyDescent="0.3"/>
    <row r="231" ht="25" customHeight="1" x14ac:dyDescent="0.3"/>
    <row r="232" ht="25" customHeight="1" x14ac:dyDescent="0.3"/>
    <row r="233" ht="25" customHeight="1" x14ac:dyDescent="0.3"/>
    <row r="234" ht="25" customHeight="1" x14ac:dyDescent="0.3"/>
    <row r="235" ht="25" customHeight="1" x14ac:dyDescent="0.3"/>
    <row r="236" ht="25" customHeight="1" x14ac:dyDescent="0.3"/>
    <row r="237" ht="25" customHeight="1" x14ac:dyDescent="0.3"/>
    <row r="238" ht="25" customHeight="1" x14ac:dyDescent="0.3"/>
  </sheetData>
  <mergeCells count="17">
    <mergeCell ref="B81:M81"/>
    <mergeCell ref="B93:J93"/>
    <mergeCell ref="B107:J107"/>
    <mergeCell ref="B121:J121"/>
    <mergeCell ref="B122:M122"/>
    <mergeCell ref="B7:I7"/>
    <mergeCell ref="B8:I8"/>
    <mergeCell ref="B10:J10"/>
    <mergeCell ref="B26:J26"/>
    <mergeCell ref="B53:J53"/>
    <mergeCell ref="B80:J80"/>
    <mergeCell ref="A1:N1"/>
    <mergeCell ref="P1:AC1"/>
    <mergeCell ref="B3:I3"/>
    <mergeCell ref="B4:I4"/>
    <mergeCell ref="B5:I5"/>
    <mergeCell ref="B6:I6"/>
  </mergeCells>
  <hyperlinks>
    <hyperlink ref="A1:N1" location="PR!B30:M30" tooltip="click to return main tab" display="Save as" xr:uid="{DD771662-7228-4C37-91C6-8ACF644C1EF1}"/>
    <hyperlink ref="B3" location="save!A10:N25" tooltip="to Step 1" display="1. Go to File." xr:uid="{B21C32E9-25EC-4BD8-A08B-F726B01F27A9}"/>
    <hyperlink ref="B4" location="save!A26:N52" tooltip="to Step 2" display="2. Go to Save as." xr:uid="{8AC8AB35-EE9F-41EE-8CE6-2504EC4FCC96}"/>
    <hyperlink ref="B5:I5" location="save!A53:N79" tooltip="to Step 3" display="3.  Click browse. Pick a location on your device." xr:uid="{CA44674C-369A-474D-93C4-AF8035277AAF}"/>
    <hyperlink ref="B6:I6" location="save!A80:N92" tooltip="to Step 4" display="4.  Click on Excel Workbook after Save as type:" xr:uid="{1EA938F8-3B78-4F45-B79C-FC558E8FC8BB}"/>
    <hyperlink ref="B7:I7" location="save!A93:N106" tooltip="to Step 5" display="5.  Select PDF." xr:uid="{2C81B400-D280-4CAC-92C3-8844ACE05A2C}"/>
    <hyperlink ref="B8:I8" location="save!A107:N133" tooltip="to Step 6" display="6.  Click save." xr:uid="{660D59B1-82CB-4F3D-A209-F37056B5396D}"/>
    <hyperlink ref="B10:J10" location="save!B3:M8" tooltip="back to menu" display="1. Go to File. " xr:uid="{B0052E5B-8BE7-4262-A481-08B19327B63F}"/>
    <hyperlink ref="B26:J26" location="save!B3:M8" tooltip="back to menu" display="2. Go to Save as" xr:uid="{7B341B24-EA9E-4F29-92FD-A1C56B954D4B}"/>
    <hyperlink ref="B53:J53" location="save!B3:M8" tooltip="back to menu" display="3. Click browse. Pick a location." xr:uid="{87F02C38-9E98-4D13-AD6E-8DFE9EF84D43}"/>
    <hyperlink ref="B80:J80" location="save!B3:M8" tooltip="back to menu" display="4. Click on Excel Workbook after Save as type:" xr:uid="{E1168440-2109-4DC8-B1D6-640891CE54D5}"/>
    <hyperlink ref="B93:J93" location="save!B3:M8" tooltip="back to menu" display="5. Select PDF" xr:uid="{7F817593-4EDB-4C0C-9E70-851F69382349}"/>
    <hyperlink ref="B107:J107" location="save!B3:M8" tooltip="back to menu" display="6. Click save" xr:uid="{A8EDA7BD-2C86-4EA9-B188-A2089969C4C6}"/>
    <hyperlink ref="B121:J121" location="save!B3:M8" tooltip="back to menu" display="Check PDF" xr:uid="{595AA575-963B-4BFD-9C08-59666AF4545D}"/>
  </hyperlinks>
  <pageMargins left="0.5" right="0.5" top="0.75" bottom="0.75" header="0.3" footer="0.3"/>
  <pageSetup orientation="portrait" horizontalDpi="4294967293" verticalDpi="0" r:id="rId1"/>
  <headerFooter differentFirst="1">
    <oddHeader>&amp;C&amp;"Arial Black,Regular"&amp;14&amp;K004B19Anankelogy&amp;K01+000 &amp;K2D1441Foundation</oddHead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VO</vt:lpstr>
      <vt:lpstr>log</vt:lpstr>
      <vt:lpstr>save</vt:lpstr>
      <vt:lpstr>save!Print_Area</vt:lpstr>
      <vt:lpstr>VO!Print_Area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 Turner</dc:creator>
  <cp:lastModifiedBy>Steph Turner</cp:lastModifiedBy>
  <cp:lastPrinted>2024-08-08T19:00:38Z</cp:lastPrinted>
  <dcterms:created xsi:type="dcterms:W3CDTF">2024-07-14T19:41:49Z</dcterms:created>
  <dcterms:modified xsi:type="dcterms:W3CDTF">2024-08-09T08:20:30Z</dcterms:modified>
</cp:coreProperties>
</file>